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!!! Ceníky_2023-24_EUR !!!\"/>
    </mc:Choice>
  </mc:AlternateContent>
  <xr:revisionPtr revIDLastSave="0" documentId="13_ncr:1_{F2CA9C56-E088-464B-9328-E3F3122C22C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LIZZARD_MARKER_racing" sheetId="1" r:id="rId1"/>
  </sheets>
  <definedNames>
    <definedName name="_xlnm.Print_Area" localSheetId="0">BLIZZARD_MARKER_racing!$B$1:$Y$45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1" i="1" l="1"/>
  <c r="U41" i="1"/>
  <c r="V41" i="1"/>
  <c r="W41" i="1"/>
  <c r="X41" i="1"/>
  <c r="Y41" i="1"/>
  <c r="X37" i="1"/>
  <c r="X38" i="1"/>
  <c r="X39" i="1"/>
  <c r="X40" i="1"/>
  <c r="X42" i="1"/>
  <c r="X43" i="1"/>
  <c r="X36" i="1"/>
  <c r="W37" i="1"/>
  <c r="W38" i="1"/>
  <c r="W39" i="1"/>
  <c r="W40" i="1"/>
  <c r="W42" i="1"/>
  <c r="W43" i="1"/>
  <c r="W36" i="1"/>
  <c r="X16" i="1"/>
  <c r="X17" i="1"/>
  <c r="X18" i="1"/>
  <c r="X20" i="1"/>
  <c r="X21" i="1"/>
  <c r="X22" i="1"/>
  <c r="X23" i="1"/>
  <c r="X25" i="1"/>
  <c r="X27" i="1"/>
  <c r="X29" i="1"/>
  <c r="X30" i="1"/>
  <c r="X32" i="1"/>
  <c r="X33" i="1"/>
  <c r="X34" i="1"/>
  <c r="X15" i="1"/>
  <c r="T39" i="1" l="1"/>
  <c r="U39" i="1"/>
  <c r="V39" i="1"/>
  <c r="T40" i="1"/>
  <c r="U40" i="1"/>
  <c r="V40" i="1"/>
  <c r="T42" i="1"/>
  <c r="U42" i="1"/>
  <c r="V42" i="1"/>
  <c r="T43" i="1"/>
  <c r="U43" i="1"/>
  <c r="V43" i="1"/>
  <c r="V38" i="1"/>
  <c r="U38" i="1"/>
  <c r="T38" i="1"/>
  <c r="V37" i="1"/>
  <c r="U37" i="1"/>
  <c r="T37" i="1"/>
  <c r="V36" i="1"/>
  <c r="U36" i="1"/>
  <c r="T36" i="1"/>
  <c r="W27" i="1" l="1"/>
  <c r="W22" i="1"/>
  <c r="W21" i="1"/>
  <c r="V34" i="1"/>
  <c r="U34" i="1"/>
  <c r="T34" i="1"/>
  <c r="V33" i="1"/>
  <c r="U33" i="1"/>
  <c r="T33" i="1"/>
  <c r="V32" i="1"/>
  <c r="U32" i="1"/>
  <c r="T32" i="1"/>
  <c r="V30" i="1"/>
  <c r="U30" i="1"/>
  <c r="T30" i="1"/>
  <c r="V29" i="1"/>
  <c r="U29" i="1"/>
  <c r="T29" i="1"/>
  <c r="V25" i="1"/>
  <c r="U25" i="1"/>
  <c r="T25" i="1"/>
  <c r="V27" i="1"/>
  <c r="U27" i="1"/>
  <c r="T27" i="1"/>
  <c r="V23" i="1"/>
  <c r="U23" i="1"/>
  <c r="T23" i="1"/>
  <c r="V22" i="1"/>
  <c r="U22" i="1"/>
  <c r="T22" i="1"/>
  <c r="V21" i="1"/>
  <c r="U21" i="1"/>
  <c r="T21" i="1"/>
  <c r="V20" i="1"/>
  <c r="U20" i="1"/>
  <c r="T20" i="1"/>
  <c r="T16" i="1"/>
  <c r="U16" i="1"/>
  <c r="V16" i="1"/>
  <c r="T17" i="1"/>
  <c r="U17" i="1"/>
  <c r="V17" i="1"/>
  <c r="T18" i="1"/>
  <c r="U18" i="1"/>
  <c r="V18" i="1"/>
  <c r="V15" i="1" l="1"/>
  <c r="U15" i="1"/>
  <c r="T15" i="1"/>
  <c r="W34" i="1"/>
  <c r="Y34" i="1" s="1"/>
  <c r="W23" i="1"/>
  <c r="Y23" i="1" s="1"/>
  <c r="W33" i="1"/>
  <c r="Y33" i="1" s="1"/>
  <c r="W32" i="1"/>
  <c r="Y32" i="1" s="1"/>
  <c r="Y27" i="1"/>
  <c r="W29" i="1"/>
  <c r="W30" i="1"/>
  <c r="Y30" i="1" s="1"/>
  <c r="W25" i="1"/>
  <c r="Y25" i="1" s="1"/>
  <c r="Y21" i="1"/>
  <c r="Y22" i="1"/>
  <c r="W20" i="1"/>
  <c r="Y20" i="1" s="1"/>
  <c r="W16" i="1"/>
  <c r="Y16" i="1" s="1"/>
  <c r="W17" i="1"/>
  <c r="Y17" i="1" s="1"/>
  <c r="W18" i="1"/>
  <c r="Y18" i="1" s="1"/>
  <c r="W15" i="1"/>
  <c r="Y42" i="1"/>
  <c r="Y43" i="1"/>
  <c r="Y40" i="1"/>
  <c r="Y36" i="1"/>
  <c r="Y37" i="1"/>
  <c r="Y38" i="1"/>
  <c r="Y39" i="1"/>
  <c r="Y15" i="1" l="1"/>
  <c r="W44" i="1"/>
  <c r="Y29" i="1"/>
  <c r="Y44" i="1" l="1"/>
</calcChain>
</file>

<file path=xl/sharedStrings.xml><?xml version="1.0" encoding="utf-8"?>
<sst xmlns="http://schemas.openxmlformats.org/spreadsheetml/2006/main" count="97" uniqueCount="78">
  <si>
    <t>Dodavatel:</t>
  </si>
  <si>
    <t>Počet celkem</t>
  </si>
  <si>
    <t>za kus</t>
  </si>
  <si>
    <t>celkem</t>
  </si>
  <si>
    <t>Zděbradská 56</t>
  </si>
  <si>
    <t>251 01 Říčany-Jažlovice, ČR</t>
  </si>
  <si>
    <t>SNOW-HOW ČR s.r.o.</t>
  </si>
  <si>
    <t>Dop. MC</t>
  </si>
  <si>
    <t>vč. DPH</t>
  </si>
  <si>
    <t>prodejny</t>
  </si>
  <si>
    <t>WORLDCUP RACING</t>
  </si>
  <si>
    <t>vázání racing</t>
  </si>
  <si>
    <t>www.blizzard.cz/racing</t>
  </si>
  <si>
    <t>závodníci</t>
  </si>
  <si>
    <t xml:space="preserve"> RACING</t>
  </si>
  <si>
    <t xml:space="preserve"> RACING JUNIOR</t>
  </si>
  <si>
    <t xml:space="preserve"> RACING MASTERS</t>
  </si>
  <si>
    <t>BLIZZARD Firebird GS JR Racing + plate</t>
  </si>
  <si>
    <t>BLIZZARD Firebird SL JR Racing + plate</t>
  </si>
  <si>
    <t>* do celkového obratu se započítává i TECNICA racing!</t>
  </si>
  <si>
    <t>Katalog ke stažení:</t>
  </si>
  <si>
    <t>předobjednávka nad</t>
  </si>
  <si>
    <t>kontaktní osoba: Jakub Kořínek</t>
  </si>
  <si>
    <t>Tel.: +420 770 111 712, E-mail: jakub.korinek@blizzard.cz</t>
  </si>
  <si>
    <t>NEW</t>
  </si>
  <si>
    <t>pozn.</t>
  </si>
  <si>
    <t>art. Nr.</t>
  </si>
  <si>
    <t>doobjednávky</t>
  </si>
  <si>
    <t>8A300200001</t>
  </si>
  <si>
    <t>8A300400001</t>
  </si>
  <si>
    <t>8A300600001</t>
  </si>
  <si>
    <t>8A300800001</t>
  </si>
  <si>
    <t>8A331000001</t>
  </si>
  <si>
    <t>8A331100001</t>
  </si>
  <si>
    <t>8A331200001</t>
  </si>
  <si>
    <t>8A331300001</t>
  </si>
  <si>
    <t>8A331400001</t>
  </si>
  <si>
    <t>8A331500001</t>
  </si>
  <si>
    <t>8A332000001</t>
  </si>
  <si>
    <t>BLIZZARD Firebird WRC Race + plate</t>
  </si>
  <si>
    <t>8A332100001</t>
  </si>
  <si>
    <t>BLIZZARD Firebird HRC Race + plate</t>
  </si>
  <si>
    <t>8A332200001</t>
  </si>
  <si>
    <t>BLIZZARD Firebird SRC Race + plate</t>
  </si>
  <si>
    <t>8A3316ME001</t>
  </si>
  <si>
    <t>8A3317MF001</t>
  </si>
  <si>
    <t>BLIZZARD Firebird Comp. JR + binding FDT JR 7</t>
  </si>
  <si>
    <t>BLIZZARD Firebird Comp. JR+ binding FDT JR 4.5</t>
  </si>
  <si>
    <t>8C008000001</t>
  </si>
  <si>
    <t>8C008200001</t>
  </si>
  <si>
    <t>8C008400001</t>
  </si>
  <si>
    <t>8C320000001  </t>
  </si>
  <si>
    <t>8C008600001</t>
  </si>
  <si>
    <t>8C808900001</t>
  </si>
  <si>
    <t>8C808700001</t>
  </si>
  <si>
    <t>8C808800001</t>
  </si>
  <si>
    <t>MARKER RACE XCOMP 24, black/orange</t>
  </si>
  <si>
    <t>MARKER RACE XCOMP 18, black/orange</t>
  </si>
  <si>
    <t>MARKER RACE XCOMP 16, black/orange</t>
  </si>
  <si>
    <t>MARKER RACE XCELL 14 GW</t>
  </si>
  <si>
    <t>MARKER RACE XCOMP 12, black/orange</t>
  </si>
  <si>
    <t>MARKER RACE 10.0 TCX, black/orange</t>
  </si>
  <si>
    <t>MARKER RACE 10.0, black/orange</t>
  </si>
  <si>
    <t>MARKER RACE 8.0, black/orange</t>
  </si>
  <si>
    <t>Ceník je platný od 16.2.2023</t>
  </si>
  <si>
    <t>Uzávěrka předobjednávek č. 2: 27.3.2023 = dodání od 1.11.2023</t>
  </si>
  <si>
    <t>2023/24</t>
  </si>
  <si>
    <t>EUR bez DPH</t>
  </si>
  <si>
    <t>EUR</t>
  </si>
  <si>
    <t>BLIZZARD Firebird DH Race department + WC plate</t>
  </si>
  <si>
    <t>BLIZZARD Firebird SG Race department + WC plate</t>
  </si>
  <si>
    <t>BLIZZARD Firebird GS Race department + WC plate</t>
  </si>
  <si>
    <t>BLIZZARD Firebird SL Race department + WC plate</t>
  </si>
  <si>
    <t>BLIZZARD Firebird GS FIS + WC plate</t>
  </si>
  <si>
    <t>BLIZZARD Firebird GS Racing + WC plate</t>
  </si>
  <si>
    <t>BLIZZARD Firebird SL FIS + WC plate</t>
  </si>
  <si>
    <t>BLIZZARD Firebird SL Racing + WC plate</t>
  </si>
  <si>
    <t>Uzávěrka předobjednávek č. 1: 10.3.2023 = dodání od 15.9. do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</si>
</sst>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[$€]\ * #,##0.00_-;\-[$€]\ * #,##0.00_-;_-[$€]\ * &quot;-&quot;??_-;_-@_-"/>
    <numFmt numFmtId="166" formatCode="_(&quot;$&quot;* #,##0_);_(&quot;$&quot;* \(#,##0\);_(&quot;$&quot;* &quot;-&quot;_);_(@_)"/>
  </numFmts>
  <fonts count="7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3"/>
      <charset val="129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b/>
      <sz val="36"/>
      <color indexed="10"/>
      <name val="Calibri"/>
      <family val="2"/>
      <charset val="238"/>
    </font>
    <font>
      <sz val="14"/>
      <name val="Calibri"/>
      <family val="2"/>
      <charset val="238"/>
    </font>
    <font>
      <b/>
      <sz val="18"/>
      <name val="Calibri"/>
      <family val="2"/>
      <charset val="238"/>
    </font>
    <font>
      <b/>
      <i/>
      <sz val="14"/>
      <name val="Calibri"/>
      <family val="2"/>
      <charset val="238"/>
    </font>
    <font>
      <b/>
      <i/>
      <sz val="18"/>
      <name val="Calibri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</font>
    <font>
      <b/>
      <sz val="16"/>
      <color indexed="10"/>
      <name val="Calibri"/>
      <family val="2"/>
      <charset val="238"/>
      <scheme val="minor"/>
    </font>
    <font>
      <sz val="16"/>
      <color rgb="FF0070C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20"/>
      <color indexed="1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9" fillId="16" borderId="2" applyNumberFormat="0" applyAlignment="0" applyProtection="0"/>
    <xf numFmtId="0" fontId="31" fillId="0" borderId="4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9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4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39" borderId="48" applyNumberFormat="0" applyAlignment="0" applyProtection="0"/>
    <xf numFmtId="41" fontId="6" fillId="0" borderId="0" applyFont="0" applyFill="0" applyBorder="0" applyAlignment="0" applyProtection="0"/>
    <xf numFmtId="0" fontId="35" fillId="0" borderId="49" applyNumberFormat="0" applyFill="0" applyAlignment="0" applyProtection="0"/>
    <xf numFmtId="0" fontId="36" fillId="0" borderId="50" applyNumberFormat="0" applyFill="0" applyAlignment="0" applyProtection="0"/>
    <xf numFmtId="0" fontId="37" fillId="0" borderId="5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39" fillId="40" borderId="0" applyNumberFormat="0" applyBorder="0" applyAlignment="0" applyProtection="0"/>
    <xf numFmtId="0" fontId="29" fillId="0" borderId="0"/>
    <xf numFmtId="0" fontId="4" fillId="0" borderId="0"/>
    <xf numFmtId="0" fontId="5" fillId="0" borderId="0"/>
    <xf numFmtId="0" fontId="4" fillId="0" borderId="0"/>
    <xf numFmtId="0" fontId="26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18" fillId="4" borderId="5" applyNumberFormat="0" applyFont="0" applyAlignment="0" applyProtection="0"/>
    <xf numFmtId="0" fontId="18" fillId="4" borderId="5" applyNumberFormat="0" applyFont="0" applyAlignment="0" applyProtection="0"/>
    <xf numFmtId="0" fontId="29" fillId="41" borderId="52" applyNumberFormat="0" applyFont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53" applyNumberFormat="0" applyFill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8" borderId="0" applyNumberFormat="0" applyBorder="0" applyAlignment="0" applyProtection="0"/>
    <xf numFmtId="0" fontId="42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8" fillId="0" borderId="0">
      <alignment horizontal="left"/>
    </xf>
    <xf numFmtId="0" fontId="28" fillId="0" borderId="0"/>
    <xf numFmtId="0" fontId="4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0" fontId="16" fillId="0" borderId="9" applyNumberFormat="0" applyFill="0" applyAlignment="0" applyProtection="0"/>
    <xf numFmtId="0" fontId="44" fillId="43" borderId="54" applyNumberFormat="0" applyAlignment="0" applyProtection="0"/>
    <xf numFmtId="0" fontId="45" fillId="44" borderId="54" applyNumberFormat="0" applyAlignment="0" applyProtection="0"/>
    <xf numFmtId="0" fontId="46" fillId="44" borderId="55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4" applyNumberFormat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58" fillId="40" borderId="0" applyNumberFormat="0" applyBorder="0" applyAlignment="0" applyProtection="0"/>
    <xf numFmtId="0" fontId="2" fillId="41" borderId="52" applyNumberFormat="0" applyFont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39" fillId="40" borderId="0" applyNumberFormat="0" applyBorder="0" applyAlignment="0" applyProtection="0"/>
    <xf numFmtId="44" fontId="2" fillId="0" borderId="0" applyFont="0" applyFill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44" fontId="2" fillId="0" borderId="0" applyFont="0" applyFill="0" applyBorder="0" applyAlignment="0" applyProtection="0"/>
    <xf numFmtId="0" fontId="25" fillId="0" borderId="0"/>
    <xf numFmtId="43" fontId="2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52" applyNumberFormat="0" applyFont="0" applyAlignment="0" applyProtection="0"/>
    <xf numFmtId="9" fontId="4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41" borderId="52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48" fillId="0" borderId="12" xfId="0" applyFont="1" applyBorder="1" applyAlignment="1" applyProtection="1">
      <alignment vertical="center"/>
      <protection hidden="1"/>
    </xf>
    <xf numFmtId="0" fontId="48" fillId="0" borderId="12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 applyProtection="1">
      <alignment horizontal="center" vertical="center"/>
      <protection hidden="1"/>
    </xf>
    <xf numFmtId="0" fontId="50" fillId="0" borderId="12" xfId="0" applyFont="1" applyBorder="1" applyAlignment="1" applyProtection="1">
      <alignment horizontal="center" vertical="center"/>
      <protection hidden="1"/>
    </xf>
    <xf numFmtId="0" fontId="50" fillId="0" borderId="12" xfId="0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8" fillId="0" borderId="18" xfId="0" applyFont="1" applyBorder="1" applyAlignment="1" applyProtection="1">
      <alignment vertical="center"/>
      <protection hidden="1"/>
    </xf>
    <xf numFmtId="0" fontId="48" fillId="0" borderId="10" xfId="0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2" fillId="0" borderId="11" xfId="0" applyFont="1" applyBorder="1" applyAlignment="1" applyProtection="1">
      <alignment vertical="center"/>
      <protection hidden="1"/>
    </xf>
    <xf numFmtId="0" fontId="54" fillId="0" borderId="11" xfId="0" applyFont="1" applyBorder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5" fillId="0" borderId="18" xfId="0" applyFont="1" applyBorder="1" applyAlignment="1" applyProtection="1">
      <alignment vertical="center"/>
      <protection hidden="1"/>
    </xf>
    <xf numFmtId="0" fontId="53" fillId="0" borderId="19" xfId="0" applyFont="1" applyBorder="1" applyAlignment="1" applyProtection="1">
      <alignment vertical="center"/>
      <protection hidden="1"/>
    </xf>
    <xf numFmtId="0" fontId="53" fillId="0" borderId="19" xfId="0" applyFont="1" applyBorder="1" applyAlignment="1">
      <alignment vertical="center"/>
    </xf>
    <xf numFmtId="0" fontId="56" fillId="0" borderId="29" xfId="0" applyFont="1" applyBorder="1" applyAlignment="1" applyProtection="1">
      <alignment vertical="center"/>
      <protection hidden="1"/>
    </xf>
    <xf numFmtId="0" fontId="56" fillId="0" borderId="24" xfId="0" applyFont="1" applyBorder="1" applyAlignment="1" applyProtection="1">
      <alignment horizontal="center" vertical="center"/>
      <protection hidden="1"/>
    </xf>
    <xf numFmtId="0" fontId="60" fillId="0" borderId="21" xfId="0" applyFont="1" applyBorder="1" applyAlignment="1" applyProtection="1">
      <alignment horizontal="center" vertical="center"/>
      <protection hidden="1"/>
    </xf>
    <xf numFmtId="0" fontId="59" fillId="0" borderId="18" xfId="0" applyFont="1" applyBorder="1" applyAlignment="1">
      <alignment horizontal="left" vertical="center"/>
    </xf>
    <xf numFmtId="0" fontId="61" fillId="0" borderId="11" xfId="0" applyFont="1" applyBorder="1" applyAlignment="1" applyProtection="1">
      <alignment horizontal="right" vertical="center" wrapText="1"/>
      <protection hidden="1"/>
    </xf>
    <xf numFmtId="0" fontId="61" fillId="0" borderId="11" xfId="0" applyFont="1" applyBorder="1" applyAlignment="1" applyProtection="1">
      <alignment horizontal="right" wrapText="1"/>
      <protection hidden="1"/>
    </xf>
    <xf numFmtId="0" fontId="61" fillId="18" borderId="11" xfId="0" applyFont="1" applyFill="1" applyBorder="1" applyAlignment="1" applyProtection="1">
      <alignment horizontal="center" wrapText="1"/>
      <protection hidden="1"/>
    </xf>
    <xf numFmtId="0" fontId="61" fillId="18" borderId="11" xfId="0" applyFont="1" applyFill="1" applyBorder="1" applyAlignment="1" applyProtection="1">
      <alignment horizontal="right" wrapText="1"/>
      <protection hidden="1"/>
    </xf>
    <xf numFmtId="3" fontId="59" fillId="0" borderId="27" xfId="0" applyNumberFormat="1" applyFont="1" applyBorder="1" applyAlignment="1">
      <alignment horizontal="center" vertical="center"/>
    </xf>
    <xf numFmtId="0" fontId="57" fillId="0" borderId="0" xfId="0" applyFont="1" applyAlignment="1" applyProtection="1">
      <alignment vertical="center"/>
      <protection hidden="1"/>
    </xf>
    <xf numFmtId="0" fontId="59" fillId="0" borderId="19" xfId="0" applyFont="1" applyBorder="1" applyAlignment="1">
      <alignment horizontal="left" vertical="center"/>
    </xf>
    <xf numFmtId="0" fontId="61" fillId="18" borderId="0" xfId="0" applyFont="1" applyFill="1" applyAlignment="1" applyProtection="1">
      <alignment horizontal="right" wrapText="1"/>
      <protection hidden="1"/>
    </xf>
    <xf numFmtId="3" fontId="59" fillId="0" borderId="13" xfId="0" applyNumberFormat="1" applyFont="1" applyBorder="1" applyAlignment="1">
      <alignment horizontal="center" vertical="center"/>
    </xf>
    <xf numFmtId="3" fontId="59" fillId="0" borderId="16" xfId="0" applyNumberFormat="1" applyFont="1" applyBorder="1" applyAlignment="1">
      <alignment horizontal="center" vertical="center"/>
    </xf>
    <xf numFmtId="0" fontId="59" fillId="0" borderId="16" xfId="0" applyFont="1" applyBorder="1" applyAlignment="1" applyProtection="1">
      <alignment horizontal="center" vertical="center" wrapText="1"/>
      <protection hidden="1"/>
    </xf>
    <xf numFmtId="0" fontId="59" fillId="0" borderId="17" xfId="0" applyFont="1" applyBorder="1" applyAlignment="1" applyProtection="1">
      <alignment horizontal="center" vertical="center" wrapText="1"/>
      <protection hidden="1"/>
    </xf>
    <xf numFmtId="0" fontId="57" fillId="0" borderId="19" xfId="0" applyFont="1" applyBorder="1" applyAlignment="1" applyProtection="1">
      <alignment vertical="center"/>
      <protection hidden="1"/>
    </xf>
    <xf numFmtId="0" fontId="59" fillId="0" borderId="0" xfId="0" applyFont="1" applyAlignment="1" applyProtection="1">
      <alignment horizontal="center" vertical="center" wrapText="1"/>
      <protection hidden="1"/>
    </xf>
    <xf numFmtId="0" fontId="59" fillId="0" borderId="20" xfId="0" applyFont="1" applyBorder="1" applyAlignment="1" applyProtection="1">
      <alignment vertical="center"/>
      <protection hidden="1"/>
    </xf>
    <xf numFmtId="3" fontId="59" fillId="0" borderId="13" xfId="0" applyNumberFormat="1" applyFont="1" applyBorder="1" applyAlignment="1">
      <alignment horizontal="center"/>
    </xf>
    <xf numFmtId="0" fontId="59" fillId="0" borderId="0" xfId="0" applyFont="1" applyAlignment="1" applyProtection="1">
      <alignment horizontal="center" vertical="center"/>
      <protection hidden="1"/>
    </xf>
    <xf numFmtId="0" fontId="59" fillId="0" borderId="16" xfId="0" applyFont="1" applyBorder="1" applyAlignment="1" applyProtection="1">
      <alignment horizontal="center" vertical="center"/>
      <protection hidden="1"/>
    </xf>
    <xf numFmtId="0" fontId="59" fillId="0" borderId="17" xfId="0" applyFont="1" applyBorder="1" applyAlignment="1" applyProtection="1">
      <alignment horizontal="center" vertical="center"/>
      <protection hidden="1"/>
    </xf>
    <xf numFmtId="0" fontId="59" fillId="0" borderId="26" xfId="0" applyFont="1" applyBorder="1" applyAlignment="1">
      <alignment horizontal="left" vertical="center"/>
    </xf>
    <xf numFmtId="0" fontId="57" fillId="0" borderId="28" xfId="0" applyFont="1" applyBorder="1" applyAlignment="1" applyProtection="1">
      <alignment vertical="center"/>
      <protection hidden="1"/>
    </xf>
    <xf numFmtId="0" fontId="57" fillId="0" borderId="28" xfId="0" applyFont="1" applyBorder="1" applyAlignment="1" applyProtection="1">
      <alignment horizontal="center" vertical="center"/>
      <protection hidden="1"/>
    </xf>
    <xf numFmtId="3" fontId="59" fillId="0" borderId="14" xfId="0" applyNumberFormat="1" applyFont="1" applyBorder="1" applyAlignment="1">
      <alignment horizontal="center" vertical="center"/>
    </xf>
    <xf numFmtId="9" fontId="59" fillId="0" borderId="14" xfId="0" applyNumberFormat="1" applyFont="1" applyBorder="1" applyAlignment="1">
      <alignment horizontal="center" vertical="center"/>
    </xf>
    <xf numFmtId="0" fontId="59" fillId="0" borderId="14" xfId="0" applyFont="1" applyBorder="1" applyAlignment="1" applyProtection="1">
      <alignment horizontal="center" vertical="center"/>
      <protection hidden="1"/>
    </xf>
    <xf numFmtId="0" fontId="59" fillId="0" borderId="15" xfId="0" applyFont="1" applyBorder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60" fillId="0" borderId="33" xfId="0" applyFont="1" applyBorder="1" applyAlignment="1" applyProtection="1">
      <alignment horizontal="center" vertical="center"/>
      <protection hidden="1"/>
    </xf>
    <xf numFmtId="0" fontId="60" fillId="0" borderId="37" xfId="0" applyFont="1" applyBorder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vertical="center"/>
      <protection hidden="1"/>
    </xf>
    <xf numFmtId="0" fontId="60" fillId="0" borderId="41" xfId="0" applyFont="1" applyBorder="1" applyAlignment="1" applyProtection="1">
      <alignment horizontal="center" vertical="center"/>
      <protection hidden="1"/>
    </xf>
    <xf numFmtId="0" fontId="60" fillId="0" borderId="10" xfId="0" applyFont="1" applyBorder="1" applyAlignment="1" applyProtection="1">
      <alignment horizontal="center" vertical="center"/>
      <protection hidden="1"/>
    </xf>
    <xf numFmtId="1" fontId="60" fillId="0" borderId="12" xfId="0" applyNumberFormat="1" applyFont="1" applyBorder="1" applyAlignment="1" applyProtection="1">
      <alignment horizontal="center" vertical="center"/>
      <protection hidden="1"/>
    </xf>
    <xf numFmtId="3" fontId="60" fillId="0" borderId="23" xfId="0" applyNumberFormat="1" applyFont="1" applyBorder="1" applyAlignment="1" applyProtection="1">
      <alignment horizontal="center" vertical="center"/>
      <protection hidden="1"/>
    </xf>
    <xf numFmtId="0" fontId="60" fillId="51" borderId="0" xfId="0" applyFont="1" applyFill="1" applyAlignment="1" applyProtection="1">
      <alignment horizontal="center" vertical="center"/>
      <protection hidden="1"/>
    </xf>
    <xf numFmtId="1" fontId="60" fillId="51" borderId="0" xfId="0" applyNumberFormat="1" applyFont="1" applyFill="1" applyAlignment="1" applyProtection="1">
      <alignment horizontal="center" vertical="center"/>
      <protection hidden="1"/>
    </xf>
    <xf numFmtId="1" fontId="60" fillId="0" borderId="0" xfId="0" applyNumberFormat="1" applyFont="1" applyAlignment="1" applyProtection="1">
      <alignment vertical="center"/>
      <protection hidden="1"/>
    </xf>
    <xf numFmtId="1" fontId="60" fillId="0" borderId="0" xfId="0" applyNumberFormat="1" applyFont="1" applyAlignment="1" applyProtection="1">
      <alignment horizontal="center" vertical="center"/>
      <protection hidden="1"/>
    </xf>
    <xf numFmtId="0" fontId="55" fillId="0" borderId="11" xfId="0" applyFont="1" applyBorder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3" fillId="0" borderId="0" xfId="0" applyFont="1" applyAlignment="1">
      <alignment vertical="center"/>
    </xf>
    <xf numFmtId="0" fontId="48" fillId="0" borderId="11" xfId="0" applyFont="1" applyBorder="1" applyAlignment="1" applyProtection="1">
      <alignment vertical="center"/>
      <protection hidden="1"/>
    </xf>
    <xf numFmtId="0" fontId="59" fillId="0" borderId="11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21" xfId="0" applyFont="1" applyBorder="1" applyAlignment="1" applyProtection="1">
      <alignment vertical="center"/>
      <protection hidden="1"/>
    </xf>
    <xf numFmtId="0" fontId="59" fillId="0" borderId="24" xfId="0" quotePrefix="1" applyFont="1" applyBorder="1" applyAlignment="1">
      <alignment horizontal="left" vertical="center"/>
    </xf>
    <xf numFmtId="0" fontId="57" fillId="0" borderId="0" xfId="0" applyFont="1" applyAlignment="1" applyProtection="1">
      <alignment horizontal="center" vertical="center"/>
      <protection hidden="1"/>
    </xf>
    <xf numFmtId="1" fontId="59" fillId="0" borderId="0" xfId="0" applyNumberFormat="1" applyFont="1" applyAlignment="1" applyProtection="1">
      <alignment horizontal="left" vertical="center"/>
      <protection hidden="1"/>
    </xf>
    <xf numFmtId="1" fontId="59" fillId="51" borderId="0" xfId="0" applyNumberFormat="1" applyFont="1" applyFill="1" applyAlignment="1" applyProtection="1">
      <alignment vertical="center"/>
      <protection hidden="1"/>
    </xf>
    <xf numFmtId="0" fontId="57" fillId="51" borderId="0" xfId="0" applyFont="1" applyFill="1" applyAlignment="1" applyProtection="1">
      <alignment vertical="center"/>
      <protection hidden="1"/>
    </xf>
    <xf numFmtId="0" fontId="57" fillId="51" borderId="0" xfId="0" applyFont="1" applyFill="1" applyAlignment="1" applyProtection="1">
      <alignment horizontal="center" vertical="center"/>
      <protection hidden="1"/>
    </xf>
    <xf numFmtId="0" fontId="59" fillId="0" borderId="25" xfId="0" quotePrefix="1" applyFont="1" applyBorder="1" applyAlignment="1">
      <alignment horizontal="left" vertical="center"/>
    </xf>
    <xf numFmtId="0" fontId="63" fillId="0" borderId="56" xfId="0" applyFont="1" applyBorder="1" applyAlignment="1">
      <alignment horizontal="center" vertical="center"/>
    </xf>
    <xf numFmtId="0" fontId="64" fillId="0" borderId="57" xfId="0" applyFont="1" applyBorder="1" applyAlignment="1">
      <alignment horizontal="center" vertical="center"/>
    </xf>
    <xf numFmtId="0" fontId="67" fillId="0" borderId="13" xfId="0" applyFont="1" applyBorder="1" applyAlignment="1" applyProtection="1">
      <alignment horizontal="center" vertical="center"/>
      <protection hidden="1"/>
    </xf>
    <xf numFmtId="3" fontId="66" fillId="0" borderId="13" xfId="0" applyNumberFormat="1" applyFont="1" applyBorder="1" applyAlignment="1">
      <alignment horizontal="center" vertical="center"/>
    </xf>
    <xf numFmtId="0" fontId="60" fillId="0" borderId="35" xfId="0" applyFont="1" applyBorder="1" applyAlignment="1" applyProtection="1">
      <alignment horizontal="center" vertical="center"/>
      <protection hidden="1"/>
    </xf>
    <xf numFmtId="0" fontId="63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7" fillId="0" borderId="32" xfId="0" applyFont="1" applyBorder="1" applyAlignment="1" applyProtection="1">
      <alignment horizontal="center" vertical="center"/>
      <protection hidden="1"/>
    </xf>
    <xf numFmtId="3" fontId="66" fillId="0" borderId="32" xfId="0" applyNumberFormat="1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52" fillId="0" borderId="0" xfId="0" applyFont="1" applyAlignment="1" applyProtection="1">
      <alignment horizontal="center" vertical="center"/>
      <protection hidden="1"/>
    </xf>
    <xf numFmtId="0" fontId="52" fillId="0" borderId="32" xfId="0" applyFont="1" applyBorder="1" applyAlignment="1" applyProtection="1">
      <alignment horizontal="center" vertical="center"/>
      <protection hidden="1"/>
    </xf>
    <xf numFmtId="0" fontId="67" fillId="0" borderId="21" xfId="0" applyFont="1" applyBorder="1" applyAlignment="1" applyProtection="1">
      <alignment horizontal="center" vertical="center"/>
      <protection hidden="1"/>
    </xf>
    <xf numFmtId="0" fontId="52" fillId="0" borderId="30" xfId="0" applyFont="1" applyBorder="1" applyAlignment="1" applyProtection="1">
      <alignment horizontal="center" vertical="center"/>
      <protection hidden="1"/>
    </xf>
    <xf numFmtId="0" fontId="52" fillId="0" borderId="31" xfId="0" applyFont="1" applyBorder="1" applyAlignment="1" applyProtection="1">
      <alignment horizontal="center" vertical="center"/>
      <protection hidden="1"/>
    </xf>
    <xf numFmtId="0" fontId="60" fillId="0" borderId="21" xfId="0" applyFont="1" applyBorder="1" applyAlignment="1" applyProtection="1">
      <alignment vertical="center"/>
      <protection hidden="1"/>
    </xf>
    <xf numFmtId="2" fontId="60" fillId="0" borderId="30" xfId="0" applyNumberFormat="1" applyFont="1" applyBorder="1" applyAlignment="1" applyProtection="1">
      <alignment vertical="center"/>
      <protection hidden="1"/>
    </xf>
    <xf numFmtId="0" fontId="60" fillId="0" borderId="30" xfId="0" applyFont="1" applyBorder="1" applyAlignment="1">
      <alignment horizontal="center" vertical="center"/>
    </xf>
    <xf numFmtId="0" fontId="60" fillId="0" borderId="30" xfId="0" applyFont="1" applyBorder="1" applyAlignment="1">
      <alignment vertical="center"/>
    </xf>
    <xf numFmtId="0" fontId="67" fillId="0" borderId="30" xfId="0" applyFont="1" applyBorder="1" applyAlignment="1">
      <alignment vertical="center"/>
    </xf>
    <xf numFmtId="0" fontId="67" fillId="0" borderId="31" xfId="0" applyFont="1" applyBorder="1" applyAlignment="1">
      <alignment vertical="center"/>
    </xf>
    <xf numFmtId="2" fontId="60" fillId="0" borderId="22" xfId="0" applyNumberFormat="1" applyFont="1" applyBorder="1" applyAlignment="1" applyProtection="1">
      <alignment vertical="center"/>
      <protection hidden="1"/>
    </xf>
    <xf numFmtId="0" fontId="60" fillId="0" borderId="22" xfId="0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2" fontId="60" fillId="0" borderId="39" xfId="0" applyNumberFormat="1" applyFont="1" applyBorder="1" applyAlignment="1" applyProtection="1">
      <alignment vertical="center"/>
      <protection hidden="1"/>
    </xf>
    <xf numFmtId="0" fontId="60" fillId="0" borderId="39" xfId="0" applyFont="1" applyBorder="1" applyAlignment="1" applyProtection="1">
      <alignment horizontal="center" vertical="center"/>
      <protection hidden="1"/>
    </xf>
    <xf numFmtId="0" fontId="60" fillId="0" borderId="39" xfId="0" applyFont="1" applyBorder="1" applyAlignment="1" applyProtection="1">
      <alignment vertical="center"/>
      <protection hidden="1"/>
    </xf>
    <xf numFmtId="3" fontId="66" fillId="0" borderId="40" xfId="0" applyNumberFormat="1" applyFont="1" applyBorder="1" applyAlignment="1">
      <alignment horizontal="center" vertical="center"/>
    </xf>
    <xf numFmtId="0" fontId="67" fillId="0" borderId="40" xfId="0" applyFont="1" applyBorder="1" applyAlignment="1" applyProtection="1">
      <alignment horizontal="center" vertical="center"/>
      <protection hidden="1"/>
    </xf>
    <xf numFmtId="0" fontId="63" fillId="55" borderId="42" xfId="0" applyFont="1" applyFill="1" applyBorder="1" applyAlignment="1">
      <alignment vertical="center"/>
    </xf>
    <xf numFmtId="0" fontId="67" fillId="54" borderId="30" xfId="0" applyFont="1" applyFill="1" applyBorder="1" applyAlignment="1">
      <alignment horizontal="center" vertical="center"/>
    </xf>
    <xf numFmtId="0" fontId="63" fillId="55" borderId="36" xfId="0" applyFont="1" applyFill="1" applyBorder="1" applyAlignment="1">
      <alignment vertical="center"/>
    </xf>
    <xf numFmtId="0" fontId="60" fillId="0" borderId="42" xfId="0" applyFont="1" applyBorder="1" applyAlignment="1">
      <alignment horizontal="left" vertical="center"/>
    </xf>
    <xf numFmtId="0" fontId="66" fillId="0" borderId="36" xfId="0" applyFont="1" applyBorder="1" applyAlignment="1">
      <alignment horizontal="left" vertical="center"/>
    </xf>
    <xf numFmtId="0" fontId="60" fillId="0" borderId="42" xfId="0" quotePrefix="1" applyFont="1" applyBorder="1" applyAlignment="1">
      <alignment horizontal="left" vertical="center"/>
    </xf>
    <xf numFmtId="0" fontId="60" fillId="0" borderId="30" xfId="0" quotePrefix="1" applyFont="1" applyBorder="1" applyAlignment="1">
      <alignment horizontal="center" vertical="center"/>
    </xf>
    <xf numFmtId="0" fontId="63" fillId="0" borderId="42" xfId="0" applyFont="1" applyBorder="1" applyAlignment="1">
      <alignment horizontal="left" vertical="center"/>
    </xf>
    <xf numFmtId="0" fontId="63" fillId="0" borderId="36" xfId="0" applyFont="1" applyBorder="1" applyAlignment="1">
      <alignment horizontal="left" vertical="center"/>
    </xf>
    <xf numFmtId="0" fontId="60" fillId="0" borderId="19" xfId="0" quotePrefix="1" applyFont="1" applyBorder="1" applyAlignment="1">
      <alignment horizontal="left" vertical="center"/>
    </xf>
    <xf numFmtId="0" fontId="66" fillId="0" borderId="38" xfId="0" applyFont="1" applyBorder="1" applyAlignment="1">
      <alignment horizontal="center" vertical="center"/>
    </xf>
    <xf numFmtId="0" fontId="66" fillId="0" borderId="36" xfId="0" applyFont="1" applyBorder="1" applyAlignment="1">
      <alignment vertical="center"/>
    </xf>
    <xf numFmtId="0" fontId="63" fillId="0" borderId="38" xfId="0" applyFont="1" applyBorder="1" applyAlignment="1">
      <alignment vertical="center"/>
    </xf>
    <xf numFmtId="0" fontId="63" fillId="0" borderId="30" xfId="0" applyFont="1" applyBorder="1" applyAlignment="1">
      <alignment vertical="center"/>
    </xf>
    <xf numFmtId="0" fontId="63" fillId="0" borderId="61" xfId="0" applyFont="1" applyBorder="1" applyAlignment="1">
      <alignment vertical="center"/>
    </xf>
    <xf numFmtId="0" fontId="63" fillId="0" borderId="39" xfId="0" applyFont="1" applyBorder="1" applyAlignment="1">
      <alignment vertical="center"/>
    </xf>
    <xf numFmtId="0" fontId="60" fillId="0" borderId="62" xfId="0" applyFont="1" applyBorder="1" applyAlignment="1" applyProtection="1">
      <alignment horizontal="center" vertical="center"/>
      <protection hidden="1"/>
    </xf>
    <xf numFmtId="0" fontId="68" fillId="52" borderId="13" xfId="0" applyFont="1" applyFill="1" applyBorder="1" applyAlignment="1" applyProtection="1">
      <alignment horizontal="center" vertical="center"/>
      <protection hidden="1"/>
    </xf>
    <xf numFmtId="0" fontId="68" fillId="53" borderId="13" xfId="0" applyFont="1" applyFill="1" applyBorder="1" applyAlignment="1" applyProtection="1">
      <alignment horizontal="center" vertical="center"/>
      <protection hidden="1"/>
    </xf>
    <xf numFmtId="0" fontId="68" fillId="52" borderId="32" xfId="0" applyFont="1" applyFill="1" applyBorder="1" applyAlignment="1" applyProtection="1">
      <alignment horizontal="center" vertical="center"/>
      <protection hidden="1"/>
    </xf>
    <xf numFmtId="0" fontId="68" fillId="53" borderId="32" xfId="0" applyFont="1" applyFill="1" applyBorder="1" applyAlignment="1" applyProtection="1">
      <alignment horizontal="center" vertical="center"/>
      <protection hidden="1"/>
    </xf>
    <xf numFmtId="0" fontId="63" fillId="0" borderId="32" xfId="84" applyFont="1" applyBorder="1" applyAlignment="1">
      <alignment horizontal="left" vertical="center"/>
    </xf>
    <xf numFmtId="0" fontId="67" fillId="54" borderId="32" xfId="0" applyFont="1" applyFill="1" applyBorder="1" applyAlignment="1">
      <alignment horizontal="center" vertical="center"/>
    </xf>
    <xf numFmtId="0" fontId="63" fillId="0" borderId="40" xfId="84" applyFont="1" applyBorder="1" applyAlignment="1">
      <alignment horizontal="left" vertical="center"/>
    </xf>
    <xf numFmtId="0" fontId="69" fillId="0" borderId="0" xfId="0" applyFont="1" applyAlignment="1" applyProtection="1">
      <alignment horizontal="right" vertical="center" wrapText="1"/>
      <protection hidden="1"/>
    </xf>
    <xf numFmtId="0" fontId="69" fillId="0" borderId="0" xfId="0" applyFont="1" applyAlignment="1" applyProtection="1">
      <alignment horizontal="right" wrapText="1"/>
      <protection hidden="1"/>
    </xf>
    <xf numFmtId="0" fontId="69" fillId="18" borderId="0" xfId="0" applyFont="1" applyFill="1" applyAlignment="1" applyProtection="1">
      <alignment horizontal="center" wrapText="1"/>
      <protection hidden="1"/>
    </xf>
    <xf numFmtId="2" fontId="60" fillId="0" borderId="34" xfId="0" applyNumberFormat="1" applyFont="1" applyBorder="1" applyAlignment="1" applyProtection="1">
      <alignment horizontal="center" vertical="center"/>
      <protection hidden="1"/>
    </xf>
    <xf numFmtId="2" fontId="66" fillId="0" borderId="34" xfId="0" applyNumberFormat="1" applyFont="1" applyBorder="1" applyAlignment="1">
      <alignment horizontal="center" vertical="center"/>
    </xf>
    <xf numFmtId="2" fontId="60" fillId="0" borderId="21" xfId="0" applyNumberFormat="1" applyFont="1" applyBorder="1" applyAlignment="1" applyProtection="1">
      <alignment horizontal="center" vertical="center"/>
      <protection hidden="1"/>
    </xf>
    <xf numFmtId="2" fontId="60" fillId="0" borderId="32" xfId="0" applyNumberFormat="1" applyFont="1" applyBorder="1" applyAlignment="1">
      <alignment horizontal="center" vertical="center"/>
    </xf>
    <xf numFmtId="2" fontId="63" fillId="0" borderId="32" xfId="0" applyNumberFormat="1" applyFont="1" applyBorder="1" applyAlignment="1">
      <alignment horizontal="center" vertical="center"/>
    </xf>
    <xf numFmtId="2" fontId="63" fillId="0" borderId="32" xfId="75" applyNumberFormat="1" applyFont="1" applyBorder="1" applyAlignment="1">
      <alignment horizontal="center" vertical="center"/>
    </xf>
    <xf numFmtId="2" fontId="63" fillId="0" borderId="40" xfId="75" applyNumberFormat="1" applyFont="1" applyBorder="1" applyAlignment="1">
      <alignment horizontal="center" vertical="center"/>
    </xf>
    <xf numFmtId="2" fontId="60" fillId="0" borderId="60" xfId="0" applyNumberFormat="1" applyFont="1" applyBorder="1" applyAlignment="1" applyProtection="1">
      <alignment horizontal="center" vertical="center"/>
      <protection hidden="1"/>
    </xf>
    <xf numFmtId="2" fontId="66" fillId="0" borderId="60" xfId="0" applyNumberFormat="1" applyFont="1" applyBorder="1" applyAlignment="1">
      <alignment horizontal="center" vertical="center"/>
    </xf>
    <xf numFmtId="4" fontId="65" fillId="0" borderId="34" xfId="0" applyNumberFormat="1" applyFont="1" applyBorder="1" applyAlignment="1">
      <alignment horizontal="center" vertical="center"/>
    </xf>
    <xf numFmtId="4" fontId="65" fillId="0" borderId="32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 applyProtection="1">
      <alignment horizontal="center" vertical="center"/>
      <protection hidden="1"/>
    </xf>
    <xf numFmtId="4" fontId="66" fillId="0" borderId="32" xfId="0" applyNumberFormat="1" applyFont="1" applyBorder="1" applyAlignment="1">
      <alignment horizontal="center" vertical="center"/>
    </xf>
    <xf numFmtId="4" fontId="66" fillId="0" borderId="21" xfId="0" applyNumberFormat="1" applyFont="1" applyBorder="1" applyAlignment="1" applyProtection="1">
      <alignment horizontal="center" vertical="center"/>
      <protection hidden="1"/>
    </xf>
    <xf numFmtId="4" fontId="66" fillId="0" borderId="34" xfId="0" applyNumberFormat="1" applyFont="1" applyBorder="1" applyAlignment="1">
      <alignment horizontal="center" vertical="center"/>
    </xf>
    <xf numFmtId="4" fontId="66" fillId="0" borderId="40" xfId="0" applyNumberFormat="1" applyFont="1" applyBorder="1" applyAlignment="1">
      <alignment horizontal="center" vertical="center"/>
    </xf>
    <xf numFmtId="0" fontId="71" fillId="0" borderId="0" xfId="61" applyFont="1" applyFill="1" applyBorder="1" applyAlignment="1" applyProtection="1">
      <alignment horizontal="right" vertical="top"/>
      <protection hidden="1"/>
    </xf>
    <xf numFmtId="0" fontId="72" fillId="0" borderId="0" xfId="0" applyFont="1" applyAlignment="1" applyProtection="1">
      <alignment horizontal="right" vertical="top"/>
      <protection hidden="1"/>
    </xf>
    <xf numFmtId="0" fontId="72" fillId="0" borderId="21" xfId="0" applyFont="1" applyBorder="1" applyAlignment="1" applyProtection="1">
      <alignment horizontal="right" vertical="top"/>
      <protection hidden="1"/>
    </xf>
    <xf numFmtId="0" fontId="62" fillId="0" borderId="0" xfId="76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2" fillId="0" borderId="45" xfId="0" applyFont="1" applyBorder="1" applyAlignment="1">
      <alignment horizontal="left" vertical="top" wrapText="1"/>
    </xf>
    <xf numFmtId="0" fontId="62" fillId="0" borderId="21" xfId="76" applyFont="1" applyBorder="1" applyAlignment="1">
      <alignment horizontal="left" vertical="top" wrapText="1"/>
    </xf>
    <xf numFmtId="0" fontId="62" fillId="0" borderId="21" xfId="0" applyFont="1" applyBorder="1" applyAlignment="1">
      <alignment horizontal="left" vertical="top" wrapText="1"/>
    </xf>
    <xf numFmtId="0" fontId="62" fillId="0" borderId="46" xfId="0" applyFont="1" applyBorder="1" applyAlignment="1">
      <alignment horizontal="left" vertical="top" wrapText="1"/>
    </xf>
    <xf numFmtId="0" fontId="70" fillId="0" borderId="0" xfId="0" applyFont="1" applyAlignment="1" applyProtection="1">
      <alignment horizontal="left" vertical="top"/>
      <protection hidden="1"/>
    </xf>
    <xf numFmtId="0" fontId="70" fillId="0" borderId="21" xfId="0" applyFont="1" applyBorder="1" applyAlignment="1" applyProtection="1">
      <alignment horizontal="left" vertical="top"/>
      <protection hidden="1"/>
    </xf>
    <xf numFmtId="3" fontId="53" fillId="19" borderId="43" xfId="0" applyNumberFormat="1" applyFont="1" applyFill="1" applyBorder="1" applyAlignment="1" applyProtection="1">
      <alignment horizontal="left" vertical="center"/>
      <protection hidden="1"/>
    </xf>
    <xf numFmtId="3" fontId="53" fillId="19" borderId="11" xfId="0" applyNumberFormat="1" applyFont="1" applyFill="1" applyBorder="1" applyAlignment="1" applyProtection="1">
      <alignment horizontal="left" vertical="center"/>
      <protection hidden="1"/>
    </xf>
    <xf numFmtId="3" fontId="53" fillId="19" borderId="44" xfId="0" applyNumberFormat="1" applyFont="1" applyFill="1" applyBorder="1" applyAlignment="1" applyProtection="1">
      <alignment horizontal="left" vertical="center"/>
      <protection hidden="1"/>
    </xf>
    <xf numFmtId="3" fontId="53" fillId="19" borderId="16" xfId="0" applyNumberFormat="1" applyFont="1" applyFill="1" applyBorder="1" applyAlignment="1" applyProtection="1">
      <alignment horizontal="left" vertical="center"/>
      <protection hidden="1"/>
    </xf>
    <xf numFmtId="3" fontId="53" fillId="19" borderId="0" xfId="0" applyNumberFormat="1" applyFont="1" applyFill="1" applyAlignment="1" applyProtection="1">
      <alignment horizontal="left" vertical="center"/>
      <protection hidden="1"/>
    </xf>
    <xf numFmtId="3" fontId="53" fillId="19" borderId="17" xfId="0" applyNumberFormat="1" applyFont="1" applyFill="1" applyBorder="1" applyAlignment="1" applyProtection="1">
      <alignment horizontal="left" vertical="center"/>
      <protection hidden="1"/>
    </xf>
    <xf numFmtId="0" fontId="53" fillId="51" borderId="16" xfId="0" applyFont="1" applyFill="1" applyBorder="1" applyAlignment="1">
      <alignment horizontal="left" vertical="center"/>
    </xf>
    <xf numFmtId="0" fontId="53" fillId="51" borderId="0" xfId="0" applyFont="1" applyFill="1" applyAlignment="1">
      <alignment horizontal="left" vertical="center"/>
    </xf>
    <xf numFmtId="0" fontId="53" fillId="51" borderId="17" xfId="0" applyFont="1" applyFill="1" applyBorder="1" applyAlignment="1">
      <alignment horizontal="left" vertical="center"/>
    </xf>
    <xf numFmtId="0" fontId="53" fillId="51" borderId="58" xfId="0" applyFont="1" applyFill="1" applyBorder="1" applyAlignment="1">
      <alignment horizontal="left" vertical="center"/>
    </xf>
    <xf numFmtId="0" fontId="53" fillId="51" borderId="12" xfId="0" applyFont="1" applyFill="1" applyBorder="1" applyAlignment="1">
      <alignment horizontal="left" vertical="center"/>
    </xf>
    <xf numFmtId="0" fontId="53" fillId="51" borderId="23" xfId="0" applyFont="1" applyFill="1" applyBorder="1" applyAlignment="1">
      <alignment horizontal="left" vertical="center"/>
    </xf>
    <xf numFmtId="3" fontId="59" fillId="51" borderId="43" xfId="0" applyNumberFormat="1" applyFont="1" applyFill="1" applyBorder="1" applyAlignment="1">
      <alignment horizontal="center" vertical="center"/>
    </xf>
    <xf numFmtId="3" fontId="59" fillId="51" borderId="11" xfId="0" applyNumberFormat="1" applyFont="1" applyFill="1" applyBorder="1" applyAlignment="1">
      <alignment horizontal="center" vertical="center"/>
    </xf>
    <xf numFmtId="3" fontId="59" fillId="51" borderId="59" xfId="0" applyNumberFormat="1" applyFont="1" applyFill="1" applyBorder="1" applyAlignment="1">
      <alignment horizontal="center" vertical="center"/>
    </xf>
    <xf numFmtId="3" fontId="59" fillId="0" borderId="16" xfId="0" applyNumberFormat="1" applyFont="1" applyBorder="1" applyAlignment="1">
      <alignment horizontal="center"/>
    </xf>
    <xf numFmtId="3" fontId="59" fillId="0" borderId="0" xfId="0" applyNumberFormat="1" applyFont="1" applyAlignment="1">
      <alignment horizontal="center"/>
    </xf>
    <xf numFmtId="3" fontId="59" fillId="0" borderId="45" xfId="0" applyNumberFormat="1" applyFont="1" applyBorder="1" applyAlignment="1">
      <alignment horizontal="center"/>
    </xf>
    <xf numFmtId="0" fontId="59" fillId="0" borderId="43" xfId="0" applyFont="1" applyBorder="1" applyAlignment="1" applyProtection="1">
      <alignment horizontal="center" vertical="center" wrapText="1"/>
      <protection hidden="1"/>
    </xf>
    <xf numFmtId="0" fontId="59" fillId="0" borderId="44" xfId="0" applyFont="1" applyBorder="1" applyAlignment="1" applyProtection="1">
      <alignment horizontal="center" vertical="center" wrapText="1"/>
      <protection hidden="1"/>
    </xf>
    <xf numFmtId="0" fontId="51" fillId="18" borderId="11" xfId="0" applyFont="1" applyFill="1" applyBorder="1" applyAlignment="1" applyProtection="1">
      <alignment horizontal="right" vertical="center" wrapText="1"/>
      <protection hidden="1"/>
    </xf>
    <xf numFmtId="0" fontId="51" fillId="0" borderId="44" xfId="0" applyFont="1" applyBorder="1" applyAlignment="1" applyProtection="1">
      <alignment horizontal="right" vertical="center" wrapText="1"/>
      <protection hidden="1"/>
    </xf>
    <xf numFmtId="0" fontId="51" fillId="18" borderId="12" xfId="0" applyFont="1" applyFill="1" applyBorder="1" applyAlignment="1" applyProtection="1">
      <alignment horizontal="right" vertical="center" wrapText="1"/>
      <protection hidden="1"/>
    </xf>
    <xf numFmtId="0" fontId="51" fillId="0" borderId="23" xfId="0" applyFont="1" applyBorder="1" applyAlignment="1" applyProtection="1">
      <alignment horizontal="right" vertical="center" wrapText="1"/>
      <protection hidden="1"/>
    </xf>
    <xf numFmtId="0" fontId="57" fillId="0" borderId="11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9" fillId="0" borderId="27" xfId="0" applyFont="1" applyBorder="1" applyAlignment="1" applyProtection="1">
      <alignment horizontal="center" vertical="center" wrapText="1"/>
      <protection hidden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60" fillId="0" borderId="32" xfId="0" quotePrefix="1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</cellXfs>
  <cellStyles count="215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20 % – Zvýraznění 1" xfId="131" builtinId="30" customBuiltin="1"/>
    <cellStyle name="20 % – Zvýraznění 1 2" xfId="191" xr:uid="{3D8A7C06-F07E-48F3-A522-2543AEA0E736}"/>
    <cellStyle name="20 % – Zvýraznění 2" xfId="132" builtinId="34" customBuiltin="1"/>
    <cellStyle name="20 % – Zvýraznění 2 2" xfId="192" xr:uid="{F5873F83-D5ED-44B8-8FD0-F7978338E5D9}"/>
    <cellStyle name="20 % – Zvýraznění 3" xfId="133" builtinId="38" customBuiltin="1"/>
    <cellStyle name="20 % – Zvýraznění 3 2" xfId="193" xr:uid="{5FE0EB12-15C0-4E40-809F-3F7CBA87645F}"/>
    <cellStyle name="20 % – Zvýraznění 4" xfId="136" builtinId="42" customBuiltin="1"/>
    <cellStyle name="20 % – Zvýraznění 4 2" xfId="196" xr:uid="{D78A5018-6194-4D0C-96D5-833EB1B77850}"/>
    <cellStyle name="20 % – Zvýraznění 5" xfId="11" builtinId="46" customBuiltin="1"/>
    <cellStyle name="20 % – Zvýraznění 5 2" xfId="147" xr:uid="{28928AE0-5899-4AD4-B596-BCFFEE81C99C}"/>
    <cellStyle name="20 % – Zvýraznění 5 2 2" xfId="206" xr:uid="{8F18EB7B-71F2-4B22-81EF-B395716D533F}"/>
    <cellStyle name="20 % – Zvýraznění 5 3" xfId="168" xr:uid="{290D3B13-E122-4157-940D-CFA658FA8D6D}"/>
    <cellStyle name="20 % – Zvýraznění 6" xfId="12" builtinId="50" customBuiltin="1"/>
    <cellStyle name="20 % – Zvýraznění 6 2" xfId="150" xr:uid="{37538BC2-4B75-42EF-852B-5C51343AFAE1}"/>
    <cellStyle name="20 % – Zvýraznění 6 2 2" xfId="209" xr:uid="{E983EF0C-9C4D-43C5-A062-A8ADC333EE0C}"/>
    <cellStyle name="20 % – Zvýraznění 6 3" xfId="169" xr:uid="{1B90F0C1-8938-40E3-B6B9-B4283FFFA77E}"/>
    <cellStyle name="20 % – Zvýraznění1 2" xfId="7" xr:uid="{00000000-0005-0000-0000-000006000000}"/>
    <cellStyle name="20 % – Zvýraznění1 2 2" xfId="164" xr:uid="{FEBCBEC3-87BB-4CF8-B288-6FC2D7485B7D}"/>
    <cellStyle name="20 % – Zvýraznění2 2" xfId="8" xr:uid="{00000000-0005-0000-0000-000007000000}"/>
    <cellStyle name="20 % – Zvýraznění2 2 2" xfId="165" xr:uid="{BDB0FDC0-6855-4644-8CC8-EA564F8B9CAC}"/>
    <cellStyle name="20 % – Zvýraznění3 2" xfId="9" xr:uid="{00000000-0005-0000-0000-000008000000}"/>
    <cellStyle name="20 % – Zvýraznění3 2 2" xfId="166" xr:uid="{B0B0C026-4C5E-4948-BBF7-65227B19A405}"/>
    <cellStyle name="20 % – Zvýraznění4 2" xfId="10" xr:uid="{00000000-0005-0000-0000-000009000000}"/>
    <cellStyle name="20 % – Zvýraznění4 2 2" xfId="167" xr:uid="{84AA5343-63B9-45D5-9734-10350F71ABA1}"/>
    <cellStyle name="40 % - Akzent1 2" xfId="13" xr:uid="{00000000-0005-0000-0000-00000C000000}"/>
    <cellStyle name="40 % - Akzent2 2" xfId="14" xr:uid="{00000000-0005-0000-0000-00000D000000}"/>
    <cellStyle name="40 % - Akzent3 2" xfId="15" xr:uid="{00000000-0005-0000-0000-00000E000000}"/>
    <cellStyle name="40 % - Akzent4 2" xfId="16" xr:uid="{00000000-0005-0000-0000-00000F000000}"/>
    <cellStyle name="40 % - Akzent5 2" xfId="17" xr:uid="{00000000-0005-0000-0000-000010000000}"/>
    <cellStyle name="40 % - Akzent6 2" xfId="18" xr:uid="{00000000-0005-0000-0000-000011000000}"/>
    <cellStyle name="40 % – Zvýraznění 1" xfId="19" builtinId="31" customBuiltin="1"/>
    <cellStyle name="40 % – Zvýraznění 1 2" xfId="142" xr:uid="{16407911-3446-4A93-B13B-FB2CFC41A2DE}"/>
    <cellStyle name="40 % – Zvýraznění 1 2 2" xfId="201" xr:uid="{8389CF78-6F47-4BCF-8383-538D037005B8}"/>
    <cellStyle name="40 % – Zvýraznění 1 3" xfId="170" xr:uid="{2E388540-C1D9-4081-A377-631349C456F0}"/>
    <cellStyle name="40 % – Zvýraznění 2" xfId="20" builtinId="35" customBuiltin="1"/>
    <cellStyle name="40 % – Zvýraznění 2 2" xfId="144" xr:uid="{46B145E3-E35E-4325-8840-941B59620603}"/>
    <cellStyle name="40 % – Zvýraznění 2 2 2" xfId="203" xr:uid="{5D26E999-A3D9-46F9-9284-56D04066E5BF}"/>
    <cellStyle name="40 % – Zvýraznění 2 3" xfId="171" xr:uid="{EB819F5F-97D7-4DFD-8A6B-F80A113FD6A9}"/>
    <cellStyle name="40 % – Zvýraznění 3" xfId="134" builtinId="39" customBuiltin="1"/>
    <cellStyle name="40 % – Zvýraznění 3 2" xfId="194" xr:uid="{877C1A3A-56E5-4916-9C34-AEF5E52B9C12}"/>
    <cellStyle name="40 % – Zvýraznění 4" xfId="22" builtinId="43" customBuiltin="1"/>
    <cellStyle name="40 % – Zvýraznění 4 2" xfId="146" xr:uid="{A09A1C6A-FD73-4460-975F-31A3D8FD64E6}"/>
    <cellStyle name="40 % – Zvýraznění 4 2 2" xfId="205" xr:uid="{A50E60D8-70AA-4FC7-A5DC-8D6FF8D552B0}"/>
    <cellStyle name="40 % – Zvýraznění 4 3" xfId="173" xr:uid="{626FBA19-6B5C-4F19-AC9E-DAA20142B5C9}"/>
    <cellStyle name="40 % – Zvýraznění 5" xfId="23" builtinId="47" customBuiltin="1"/>
    <cellStyle name="40 % – Zvýraznění 5 2" xfId="148" xr:uid="{96E2BC4D-3F2D-41FA-BA0B-B6D2DB674BAA}"/>
    <cellStyle name="40 % – Zvýraznění 5 2 2" xfId="207" xr:uid="{151BD27D-A163-4021-A908-764A21FA357B}"/>
    <cellStyle name="40 % – Zvýraznění 5 3" xfId="174" xr:uid="{D9D2982D-3BF2-453D-BF38-C8F4F800BA99}"/>
    <cellStyle name="40 % – Zvýraznění 6" xfId="24" builtinId="51" customBuiltin="1"/>
    <cellStyle name="40 % – Zvýraznění 6 2" xfId="151" xr:uid="{D6C695D1-9C2D-47AF-9418-20E544639A97}"/>
    <cellStyle name="40 % – Zvýraznění 6 2 2" xfId="210" xr:uid="{6EAA5F7B-067F-4BEC-ABE5-9811C7CA20B6}"/>
    <cellStyle name="40 % – Zvýraznění 6 3" xfId="175" xr:uid="{0F88590C-DC98-4221-B914-A078F1C0A632}"/>
    <cellStyle name="40 % – Zvýraznění3 2" xfId="21" xr:uid="{00000000-0005-0000-0000-000014000000}"/>
    <cellStyle name="40 % – Zvýraznění3 2 2" xfId="172" xr:uid="{0D78CFC9-37A9-4AF1-BF59-CC594148DFB3}"/>
    <cellStyle name="60 % - Akzent1 2" xfId="25" xr:uid="{00000000-0005-0000-0000-000018000000}"/>
    <cellStyle name="60 % - Akzent2 2" xfId="26" xr:uid="{00000000-0005-0000-0000-000019000000}"/>
    <cellStyle name="60 % - Akzent3 2" xfId="27" xr:uid="{00000000-0005-0000-0000-00001A000000}"/>
    <cellStyle name="60 % - Akzent4 2" xfId="28" xr:uid="{00000000-0005-0000-0000-00001B000000}"/>
    <cellStyle name="60 % - Akzent5 2" xfId="29" xr:uid="{00000000-0005-0000-0000-00001C000000}"/>
    <cellStyle name="60 % - Akzent6 2" xfId="30" xr:uid="{00000000-0005-0000-0000-00001D000000}"/>
    <cellStyle name="60 % – Zvýraznění 1" xfId="31" builtinId="32" customBuiltin="1"/>
    <cellStyle name="60 % – Zvýraznění 1 2" xfId="155" xr:uid="{DD92A393-EF37-4943-B6EE-22EFC01B3366}"/>
    <cellStyle name="60 % – Zvýraznění 1 3" xfId="143" xr:uid="{84089340-E30B-4523-A29C-11A4E2F1A568}"/>
    <cellStyle name="60 % – Zvýraznění 1 3 2" xfId="202" xr:uid="{5BA0BE3F-96CE-4A92-99D1-C20AA71602DB}"/>
    <cellStyle name="60 % – Zvýraznění 2" xfId="32" builtinId="36" customBuiltin="1"/>
    <cellStyle name="60 % – Zvýraznění 2 2" xfId="156" xr:uid="{DA101644-0DFB-4F12-B1A4-8934AD63D44A}"/>
    <cellStyle name="60 % – Zvýraznění 2 3" xfId="145" xr:uid="{E8F51422-2A6E-40AB-BD73-0FF893158CE7}"/>
    <cellStyle name="60 % – Zvýraznění 2 3 2" xfId="204" xr:uid="{6B5D0FB6-4A1F-4794-95FB-380906AE28F2}"/>
    <cellStyle name="60 % – Zvýraznění 3" xfId="135" builtinId="40" customBuiltin="1"/>
    <cellStyle name="60 % – Zvýraznění 3 2" xfId="157" xr:uid="{9E18569A-1272-4FE9-97F3-55645857C280}"/>
    <cellStyle name="60 % – Zvýraznění 3 3" xfId="195" xr:uid="{89806BB3-06FB-42C5-93DE-C9843890D81B}"/>
    <cellStyle name="60 % – Zvýraznění 4" xfId="137" builtinId="44" customBuiltin="1"/>
    <cellStyle name="60 % – Zvýraznění 4 2" xfId="158" xr:uid="{2891B851-5EA1-4625-BD4A-E84728FD40AA}"/>
    <cellStyle name="60 % – Zvýraznění 4 3" xfId="197" xr:uid="{135A8D65-BC23-47C3-905E-0072E7DF14B1}"/>
    <cellStyle name="60 % – Zvýraznění 5" xfId="35" builtinId="48" customBuiltin="1"/>
    <cellStyle name="60 % – Zvýraznění 5 2" xfId="159" xr:uid="{1C745468-444E-40B0-AEE8-EA53B745291B}"/>
    <cellStyle name="60 % – Zvýraznění 5 3" xfId="149" xr:uid="{6AAFCD8F-BBF1-4168-B1C2-6FDF04A313C0}"/>
    <cellStyle name="60 % – Zvýraznění 5 3 2" xfId="208" xr:uid="{106C7CDF-9542-4ED6-85BA-56E78E57D22D}"/>
    <cellStyle name="60 % – Zvýraznění 6" xfId="138" builtinId="52" customBuiltin="1"/>
    <cellStyle name="60 % – Zvýraznění 6 2" xfId="160" xr:uid="{09E5216C-B9A1-4B64-90DC-7CE75BA743E1}"/>
    <cellStyle name="60 % – Zvýraznění 6 3" xfId="198" xr:uid="{EADC0BC0-E45F-4DBC-A062-E051700FA271}"/>
    <cellStyle name="60 % – Zvýraznění3 2" xfId="33" xr:uid="{00000000-0005-0000-0000-000020000000}"/>
    <cellStyle name="60 % – Zvýraznění4 2" xfId="34" xr:uid="{00000000-0005-0000-0000-000021000000}"/>
    <cellStyle name="60 % – Zvýraznění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Celkem" xfId="45" builtinId="25" customBuiltin="1"/>
    <cellStyle name="Čárka 2" xfId="46" xr:uid="{00000000-0005-0000-0000-00002D000000}"/>
    <cellStyle name="Čárka 2 2" xfId="163" xr:uid="{7FB0196C-6CA1-4084-A5A1-1FFA4660C064}"/>
    <cellStyle name="Čárka 2 2 2" xfId="214" xr:uid="{A54CFFE6-9A0F-445D-A549-ABD24EDA33A7}"/>
    <cellStyle name="Čárka 2 3" xfId="176" xr:uid="{D3EBB9B3-B888-4ABA-B330-F2A707D2C4C6}"/>
    <cellStyle name="Čárky bez des. míst 2" xfId="47" xr:uid="{00000000-0005-0000-0000-00002E000000}"/>
    <cellStyle name="Čárky bez des. míst 2 2" xfId="177" xr:uid="{8CB35828-424A-43E3-BF5D-56518BC35711}"/>
    <cellStyle name="Čárky bez des. míst 3" xfId="48" xr:uid="{00000000-0005-0000-0000-00002F000000}"/>
    <cellStyle name="Čárky bez des. míst 3 2" xfId="49" xr:uid="{00000000-0005-0000-0000-000030000000}"/>
    <cellStyle name="Dezimal [0] 2" xfId="50" xr:uid="{00000000-0005-0000-0000-000031000000}"/>
    <cellStyle name="Dezimal [0] 2 2" xfId="178" xr:uid="{81C90F67-23FD-46B1-BE9E-6B05F81420FC}"/>
    <cellStyle name="Dezimal [0] 3" xfId="51" xr:uid="{00000000-0005-0000-0000-000032000000}"/>
    <cellStyle name="Dezimal [0] 3 2" xfId="52" xr:uid="{00000000-0005-0000-0000-000033000000}"/>
    <cellStyle name="Dezimal [0] 3 2 2" xfId="180" xr:uid="{DA2184EA-B478-405B-B9E8-F52CF20A5643}"/>
    <cellStyle name="Dezimal [0] 3 3" xfId="179" xr:uid="{8A855045-13BA-4823-A4EE-E074848B6497}"/>
    <cellStyle name="Eingabe 2" xfId="53" xr:uid="{00000000-0005-0000-0000-000034000000}"/>
    <cellStyle name="Ergebnis 2" xfId="54" xr:uid="{00000000-0005-0000-0000-000035000000}"/>
    <cellStyle name="Erklärender Text 2" xfId="55" xr:uid="{00000000-0005-0000-0000-000036000000}"/>
    <cellStyle name="Euro" xfId="56" xr:uid="{00000000-0005-0000-0000-000037000000}"/>
    <cellStyle name="Euro 2" xfId="57" xr:uid="{00000000-0005-0000-0000-000038000000}"/>
    <cellStyle name="Euro 2 2" xfId="58" xr:uid="{00000000-0005-0000-0000-000039000000}"/>
    <cellStyle name="Euro 3" xfId="59" xr:uid="{00000000-0005-0000-0000-00003A000000}"/>
    <cellStyle name="Gut 2" xfId="60" xr:uid="{00000000-0005-0000-0000-00003B000000}"/>
    <cellStyle name="Hypertextový odkaz" xfId="61" builtinId="8"/>
    <cellStyle name="Komma 2" xfId="63" xr:uid="{00000000-0005-0000-0000-00003E000000}"/>
    <cellStyle name="Komma 2 2" xfId="181" xr:uid="{20E3A41F-187A-437F-8B64-456D13C089BF}"/>
    <cellStyle name="Komma 3" xfId="64" xr:uid="{00000000-0005-0000-0000-00003F000000}"/>
    <cellStyle name="Komma 3 2" xfId="65" xr:uid="{00000000-0005-0000-0000-000040000000}"/>
    <cellStyle name="Komma 3 2 2" xfId="183" xr:uid="{789DB1EA-EC2E-463A-B425-9955C402C4A1}"/>
    <cellStyle name="Komma 3 3" xfId="182" xr:uid="{7AE177E5-661C-46A2-9ED4-50FB63C617B6}"/>
    <cellStyle name="Kontrolní buňka" xfId="66" builtinId="23" customBuiltin="1"/>
    <cellStyle name="Měna 2" xfId="154" xr:uid="{9E60C9C3-09F3-428A-BECF-7919491C87B4}"/>
    <cellStyle name="Měna 2 2" xfId="212" xr:uid="{70AD42B4-1279-4C4D-8729-3893D3C1ACA3}"/>
    <cellStyle name="Měna 3" xfId="152" xr:uid="{434B7711-DBF7-49B6-884C-EDAD4A8B09A2}"/>
    <cellStyle name="Měna 3 2" xfId="161" xr:uid="{DDDC2D41-18B0-4335-8298-E297D6C63ADC}"/>
    <cellStyle name="Měna 3 2 2" xfId="213" xr:uid="{D3EEED25-972C-4AC1-9C69-DE25CF6C0791}"/>
    <cellStyle name="Měna 3 3" xfId="211" xr:uid="{7412C264-338D-4EF5-8110-119C2ABF11FF}"/>
    <cellStyle name="Migliaia (0)" xfId="67" xr:uid="{00000000-0005-0000-0000-000042000000}"/>
    <cellStyle name="Migliaia (0) 2" xfId="184" xr:uid="{85AB3B1A-BA2D-4B6F-9B0F-146998CA23E5}"/>
    <cellStyle name="Nadpis 1" xfId="68" builtinId="16" customBuiltin="1"/>
    <cellStyle name="Nadpis 2" xfId="69" builtinId="17" customBuiltin="1"/>
    <cellStyle name="Nadpis 3" xfId="70" builtinId="18" customBuiltin="1"/>
    <cellStyle name="Nadpis 4" xfId="71" builtinId="19" customBuiltin="1"/>
    <cellStyle name="Název" xfId="130" builtinId="15" customBuiltin="1"/>
    <cellStyle name="Název 2" xfId="72" xr:uid="{00000000-0005-0000-0000-000047000000}"/>
    <cellStyle name="Neutral 2" xfId="73" xr:uid="{00000000-0005-0000-0000-000048000000}"/>
    <cellStyle name="Neutrální" xfId="74" builtinId="28" customBuiltin="1"/>
    <cellStyle name="Neutrální 2" xfId="153" xr:uid="{ED31E445-5664-4FF7-B7C7-4C4E65AE0AB5}"/>
    <cellStyle name="Neutrální 3" xfId="140" xr:uid="{07647E82-E214-46DF-AB05-D154F5C68C05}"/>
    <cellStyle name="Normální" xfId="0" builtinId="0"/>
    <cellStyle name="Normální 10" xfId="75" xr:uid="{00000000-0005-0000-0000-00004B000000}"/>
    <cellStyle name="Normální 10 2" xfId="185" xr:uid="{E565A102-1295-4842-BB05-0A377695D0BB}"/>
    <cellStyle name="Normální 11" xfId="139" xr:uid="{C9587861-6660-425B-BD77-90BB00816C1A}"/>
    <cellStyle name="Normální 11 2" xfId="199" xr:uid="{4724EDDE-6400-487B-A197-6DC54D044A52}"/>
    <cellStyle name="Normální 2" xfId="76" xr:uid="{00000000-0005-0000-0000-00004C000000}"/>
    <cellStyle name="Normální 3" xfId="77" xr:uid="{00000000-0005-0000-0000-00004D000000}"/>
    <cellStyle name="Normální 3 2" xfId="78" xr:uid="{00000000-0005-0000-0000-00004E000000}"/>
    <cellStyle name="Normální 4" xfId="79" xr:uid="{00000000-0005-0000-0000-00004F000000}"/>
    <cellStyle name="Normální 4 2" xfId="80" xr:uid="{00000000-0005-0000-0000-000050000000}"/>
    <cellStyle name="Normální 5" xfId="81" xr:uid="{00000000-0005-0000-0000-000051000000}"/>
    <cellStyle name="normální 5 2" xfId="82" xr:uid="{00000000-0005-0000-0000-000052000000}"/>
    <cellStyle name="Normální 6" xfId="83" xr:uid="{00000000-0005-0000-0000-000053000000}"/>
    <cellStyle name="Normální 7" xfId="84" xr:uid="{00000000-0005-0000-0000-000054000000}"/>
    <cellStyle name="Normální 7 2" xfId="186" xr:uid="{BDE5EFE2-DD46-421C-95D1-5F2523C57571}"/>
    <cellStyle name="Normální 8" xfId="85" xr:uid="{00000000-0005-0000-0000-000055000000}"/>
    <cellStyle name="Normální 8 2" xfId="187" xr:uid="{EA00F05D-02F2-4525-956B-62A1C89B49F0}"/>
    <cellStyle name="Normální 9" xfId="86" xr:uid="{00000000-0005-0000-0000-000056000000}"/>
    <cellStyle name="Normální 9 2" xfId="188" xr:uid="{243D504B-1089-48DF-8772-88C63370FAD2}"/>
    <cellStyle name="Notiz 2" xfId="87" xr:uid="{00000000-0005-0000-0000-000057000000}"/>
    <cellStyle name="Notiz 2 2" xfId="88" xr:uid="{00000000-0005-0000-0000-000058000000}"/>
    <cellStyle name="Poznámka 2" xfId="89" xr:uid="{00000000-0005-0000-0000-000059000000}"/>
    <cellStyle name="Poznámka 2 2" xfId="189" xr:uid="{5B33DB48-3815-4CFD-A06A-7A55DAD006EE}"/>
    <cellStyle name="Poznámka 3" xfId="141" xr:uid="{CCC1F22F-9E04-43B2-A9EF-113A6298ECED}"/>
    <cellStyle name="Poznámka 3 2" xfId="200" xr:uid="{FB4AD259-67BD-4504-B601-8ECD476EB6D0}"/>
    <cellStyle name="Procenta 2" xfId="90" xr:uid="{00000000-0005-0000-0000-00005A000000}"/>
    <cellStyle name="Procenta 2 2" xfId="190" xr:uid="{F9C5694B-538E-449E-8214-F53189D65B87}"/>
    <cellStyle name="Procenta 3" xfId="91" xr:uid="{00000000-0005-0000-0000-00005B000000}"/>
    <cellStyle name="Propojená buňka" xfId="92" builtinId="24" customBuiltin="1"/>
    <cellStyle name="Prozent 2" xfId="93" xr:uid="{00000000-0005-0000-0000-00005D000000}"/>
    <cellStyle name="Prozent 3" xfId="94" xr:uid="{00000000-0005-0000-0000-00005E000000}"/>
    <cellStyle name="Schlecht 2" xfId="95" xr:uid="{00000000-0005-0000-0000-00005F000000}"/>
    <cellStyle name="Správně" xfId="96" builtinId="26" customBuiltin="1"/>
    <cellStyle name="Standard 11" xfId="97" xr:uid="{00000000-0005-0000-0000-000061000000}"/>
    <cellStyle name="Standard 2" xfId="98" xr:uid="{00000000-0005-0000-0000-000062000000}"/>
    <cellStyle name="Standard 2 2" xfId="99" xr:uid="{00000000-0005-0000-0000-000063000000}"/>
    <cellStyle name="Standard 2 2 2" xfId="100" xr:uid="{00000000-0005-0000-0000-000064000000}"/>
    <cellStyle name="Standard 2 2 2 2" xfId="101" xr:uid="{00000000-0005-0000-0000-000065000000}"/>
    <cellStyle name="Standard 2 3" xfId="102" xr:uid="{00000000-0005-0000-0000-000066000000}"/>
    <cellStyle name="Standard 2 3 2" xfId="103" xr:uid="{00000000-0005-0000-0000-000067000000}"/>
    <cellStyle name="Standard 3" xfId="104" xr:uid="{00000000-0005-0000-0000-000068000000}"/>
    <cellStyle name="Standard 3 2" xfId="105" xr:uid="{00000000-0005-0000-0000-000069000000}"/>
    <cellStyle name="Standard 3 3" xfId="106" xr:uid="{00000000-0005-0000-0000-00006A000000}"/>
    <cellStyle name="Standard 3 3 2" xfId="107" xr:uid="{00000000-0005-0000-0000-00006B000000}"/>
    <cellStyle name="Standard 4" xfId="108" xr:uid="{00000000-0005-0000-0000-00006C000000}"/>
    <cellStyle name="Standard_KollTech 2007_08" xfId="109" xr:uid="{00000000-0005-0000-0000-00006D000000}"/>
    <cellStyle name="Špatně" xfId="62" builtinId="27" customBuiltin="1"/>
    <cellStyle name="Text upozornění" xfId="110" builtinId="11" customBuiltin="1"/>
    <cellStyle name="Überschrift 1 2" xfId="111" xr:uid="{00000000-0005-0000-0000-00006F000000}"/>
    <cellStyle name="Überschrift 2 2" xfId="112" xr:uid="{00000000-0005-0000-0000-000070000000}"/>
    <cellStyle name="Überschrift 3 2" xfId="113" xr:uid="{00000000-0005-0000-0000-000071000000}"/>
    <cellStyle name="Überschrift 4 2" xfId="114" xr:uid="{00000000-0005-0000-0000-000072000000}"/>
    <cellStyle name="Überschrift 5" xfId="115" xr:uid="{00000000-0005-0000-0000-000073000000}"/>
    <cellStyle name="Valuta (0)_LISTINO_ESTATE" xfId="116" xr:uid="{00000000-0005-0000-0000-000074000000}"/>
    <cellStyle name="Verknüpfte Zelle 2" xfId="117" xr:uid="{00000000-0005-0000-0000-000075000000}"/>
    <cellStyle name="Vstup" xfId="118" builtinId="20" customBuiltin="1"/>
    <cellStyle name="Výpočet" xfId="119" builtinId="22" customBuiltin="1"/>
    <cellStyle name="Výstup" xfId="120" builtinId="21" customBuiltin="1"/>
    <cellStyle name="Vysvětlující text" xfId="121" builtinId="53" customBuiltin="1"/>
    <cellStyle name="Warnender Text 2" xfId="122" xr:uid="{00000000-0005-0000-0000-00007A000000}"/>
    <cellStyle name="Zelle überprüfen 2" xfId="123" xr:uid="{00000000-0005-0000-0000-00007B000000}"/>
    <cellStyle name="Zvýraznění 1" xfId="124" builtinId="29" customBuiltin="1"/>
    <cellStyle name="Zvýraznění 2" xfId="125" builtinId="33" customBuiltin="1"/>
    <cellStyle name="Zvýraznění 3" xfId="126" builtinId="37" customBuiltin="1"/>
    <cellStyle name="Zvýraznění 4" xfId="127" builtinId="41" customBuiltin="1"/>
    <cellStyle name="Zvýraznění 5" xfId="128" builtinId="45" customBuiltin="1"/>
    <cellStyle name="Zvýraznění 6" xfId="129" builtinId="49" customBuiltin="1"/>
    <cellStyle name="常规_sheet_35" xfId="162" xr:uid="{C1ADDD4D-2E18-475C-9CAA-8A2B13C975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170238</xdr:colOff>
      <xdr:row>7</xdr:row>
      <xdr:rowOff>167986</xdr:rowOff>
    </xdr:from>
    <xdr:to>
      <xdr:col>4</xdr:col>
      <xdr:colOff>1086370</xdr:colOff>
      <xdr:row>8</xdr:row>
      <xdr:rowOff>422391</xdr:rowOff>
    </xdr:to>
    <xdr:pic>
      <xdr:nvPicPr>
        <xdr:cNvPr id="1856" name="Obrázek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147" y="2021031"/>
          <a:ext cx="5802457" cy="68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izzard.cz/rac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B1:AK103"/>
  <sheetViews>
    <sheetView showGridLines="0" tabSelected="1" topLeftCell="A4" zoomScale="55" zoomScaleNormal="55" workbookViewId="0">
      <selection activeCell="S15" sqref="S15"/>
    </sheetView>
  </sheetViews>
  <sheetFormatPr defaultColWidth="9.109375" defaultRowHeight="20.100000000000001" customHeight="1"/>
  <cols>
    <col min="1" max="1" width="1.33203125" style="7" customWidth="1"/>
    <col min="2" max="2" width="21.77734375" style="7" customWidth="1"/>
    <col min="3" max="3" width="8.21875" style="7" bestFit="1" customWidth="1"/>
    <col min="4" max="4" width="41.77734375" style="7" customWidth="1"/>
    <col min="5" max="5" width="48.44140625" style="7" customWidth="1"/>
    <col min="6" max="6" width="10.88671875" style="11" customWidth="1"/>
    <col min="7" max="11" width="5.5546875" style="7" customWidth="1"/>
    <col min="12" max="17" width="5.5546875" style="12" customWidth="1"/>
    <col min="18" max="18" width="15.109375" style="10" bestFit="1" customWidth="1"/>
    <col min="19" max="19" width="18.33203125" style="10" customWidth="1"/>
    <col min="20" max="22" width="17.109375" style="6" bestFit="1" customWidth="1"/>
    <col min="23" max="23" width="10.44140625" style="6" customWidth="1"/>
    <col min="24" max="24" width="11" style="6" customWidth="1"/>
    <col min="25" max="25" width="17.109375" style="6" customWidth="1"/>
    <col min="26" max="26" width="1.109375" style="6" customWidth="1"/>
    <col min="27" max="36" width="0" style="6" hidden="1" customWidth="1"/>
    <col min="37" max="37" width="9.109375" style="6"/>
    <col min="38" max="16384" width="9.109375" style="7"/>
  </cols>
  <sheetData>
    <row r="1" spans="2:25" ht="6" customHeight="1" thickBot="1">
      <c r="B1" s="1"/>
      <c r="C1" s="1"/>
      <c r="D1" s="1"/>
      <c r="E1" s="1"/>
      <c r="F1" s="2"/>
      <c r="G1" s="1"/>
      <c r="H1" s="1"/>
      <c r="I1" s="1"/>
      <c r="J1" s="1"/>
      <c r="K1" s="1"/>
      <c r="L1" s="3"/>
      <c r="M1" s="3"/>
      <c r="N1" s="3"/>
      <c r="O1" s="3"/>
      <c r="P1" s="3"/>
      <c r="Q1" s="3"/>
      <c r="R1" s="4"/>
      <c r="S1" s="4"/>
      <c r="T1" s="5"/>
      <c r="U1" s="5"/>
      <c r="V1" s="5"/>
      <c r="W1" s="5"/>
      <c r="X1" s="5"/>
      <c r="Y1" s="5"/>
    </row>
    <row r="2" spans="2:25" ht="23.4">
      <c r="B2" s="17" t="s">
        <v>0</v>
      </c>
      <c r="C2" s="62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0" t="s">
        <v>64</v>
      </c>
      <c r="S2" s="161"/>
      <c r="T2" s="161"/>
      <c r="U2" s="161"/>
      <c r="V2" s="161"/>
      <c r="W2" s="161"/>
      <c r="X2" s="161"/>
      <c r="Y2" s="162"/>
    </row>
    <row r="3" spans="2:25" ht="23.4">
      <c r="B3" s="18" t="s">
        <v>6</v>
      </c>
      <c r="C3" s="63"/>
      <c r="D3" s="1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3"/>
      <c r="S3" s="164"/>
      <c r="T3" s="164"/>
      <c r="U3" s="164"/>
      <c r="V3" s="164"/>
      <c r="W3" s="164"/>
      <c r="X3" s="164"/>
      <c r="Y3" s="165"/>
    </row>
    <row r="4" spans="2:25" ht="23.4">
      <c r="B4" s="19" t="s">
        <v>4</v>
      </c>
      <c r="C4" s="64"/>
      <c r="D4" s="1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6" t="s">
        <v>77</v>
      </c>
      <c r="S4" s="167"/>
      <c r="T4" s="167"/>
      <c r="U4" s="167"/>
      <c r="V4" s="167"/>
      <c r="W4" s="167"/>
      <c r="X4" s="167"/>
      <c r="Y4" s="168"/>
    </row>
    <row r="5" spans="2:25" ht="23.4">
      <c r="B5" s="18" t="s">
        <v>5</v>
      </c>
      <c r="C5" s="63"/>
      <c r="D5" s="1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6"/>
      <c r="S5" s="167"/>
      <c r="T5" s="167"/>
      <c r="U5" s="167"/>
      <c r="V5" s="167"/>
      <c r="W5" s="167"/>
      <c r="X5" s="167"/>
      <c r="Y5" s="168"/>
    </row>
    <row r="6" spans="2:25" ht="23.4">
      <c r="B6" s="18" t="s">
        <v>22</v>
      </c>
      <c r="C6" s="63"/>
      <c r="D6" s="1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6" t="s">
        <v>65</v>
      </c>
      <c r="S6" s="167"/>
      <c r="T6" s="167"/>
      <c r="U6" s="167"/>
      <c r="V6" s="167"/>
      <c r="W6" s="167"/>
      <c r="X6" s="167"/>
      <c r="Y6" s="168"/>
    </row>
    <row r="7" spans="2:25" ht="24" thickBot="1">
      <c r="B7" s="19" t="s">
        <v>23</v>
      </c>
      <c r="C7" s="64"/>
      <c r="D7" s="1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9"/>
      <c r="S7" s="170"/>
      <c r="T7" s="170"/>
      <c r="U7" s="170"/>
      <c r="V7" s="170"/>
      <c r="W7" s="170"/>
      <c r="X7" s="170"/>
      <c r="Y7" s="171"/>
    </row>
    <row r="8" spans="2:25" ht="34.799999999999997" customHeight="1">
      <c r="B8" s="8"/>
      <c r="C8" s="65"/>
      <c r="D8" s="180" t="s">
        <v>66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1"/>
    </row>
    <row r="9" spans="2:25" ht="34.799999999999997" customHeight="1" thickBot="1">
      <c r="B9" s="9"/>
      <c r="C9" s="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3"/>
    </row>
    <row r="10" spans="2:25" s="29" customFormat="1" ht="20.100000000000001" customHeight="1">
      <c r="B10" s="23"/>
      <c r="C10" s="66"/>
      <c r="D10" s="24"/>
      <c r="E10" s="25"/>
      <c r="F10" s="26"/>
      <c r="G10" s="184"/>
      <c r="H10" s="184"/>
      <c r="I10" s="184"/>
      <c r="J10" s="184"/>
      <c r="K10" s="184"/>
      <c r="L10" s="184"/>
      <c r="M10" s="184"/>
      <c r="N10" s="27"/>
      <c r="O10" s="27"/>
      <c r="P10" s="27"/>
      <c r="Q10" s="27"/>
      <c r="R10" s="28" t="s">
        <v>7</v>
      </c>
      <c r="S10" s="172" t="s">
        <v>13</v>
      </c>
      <c r="T10" s="173"/>
      <c r="U10" s="173"/>
      <c r="V10" s="174"/>
      <c r="W10" s="186" t="s">
        <v>1</v>
      </c>
      <c r="X10" s="178" t="s">
        <v>67</v>
      </c>
      <c r="Y10" s="179"/>
    </row>
    <row r="11" spans="2:25" s="29" customFormat="1" ht="20.100000000000001" customHeight="1">
      <c r="B11" s="30"/>
      <c r="C11" s="67"/>
      <c r="D11" s="130"/>
      <c r="E11" s="131"/>
      <c r="F11" s="132"/>
      <c r="G11" s="185"/>
      <c r="H11" s="185"/>
      <c r="I11" s="185"/>
      <c r="J11" s="185"/>
      <c r="K11" s="185"/>
      <c r="L11" s="185"/>
      <c r="M11" s="185"/>
      <c r="N11" s="31"/>
      <c r="O11" s="31"/>
      <c r="P11" s="31"/>
      <c r="Q11" s="31"/>
      <c r="R11" s="32" t="s">
        <v>9</v>
      </c>
      <c r="S11" s="33"/>
      <c r="T11" s="175" t="s">
        <v>21</v>
      </c>
      <c r="U11" s="176"/>
      <c r="V11" s="177"/>
      <c r="W11" s="187"/>
      <c r="X11" s="34"/>
      <c r="Y11" s="35"/>
    </row>
    <row r="12" spans="2:25" s="29" customFormat="1" ht="20.100000000000001" customHeight="1">
      <c r="B12" s="36"/>
      <c r="D12" s="158" t="s">
        <v>20</v>
      </c>
      <c r="E12" s="149" t="s">
        <v>12</v>
      </c>
      <c r="F12" s="150"/>
      <c r="G12" s="152"/>
      <c r="H12" s="152"/>
      <c r="I12" s="153"/>
      <c r="J12" s="153"/>
      <c r="K12" s="153"/>
      <c r="L12" s="153"/>
      <c r="M12" s="153"/>
      <c r="N12" s="153"/>
      <c r="O12" s="153"/>
      <c r="P12" s="153"/>
      <c r="Q12" s="154"/>
      <c r="R12" s="32" t="s">
        <v>68</v>
      </c>
      <c r="S12" s="39" t="s">
        <v>27</v>
      </c>
      <c r="T12" s="32">
        <v>800</v>
      </c>
      <c r="U12" s="32">
        <v>1600</v>
      </c>
      <c r="V12" s="32">
        <v>3200</v>
      </c>
      <c r="W12" s="37"/>
      <c r="X12" s="34"/>
      <c r="Y12" s="35"/>
    </row>
    <row r="13" spans="2:25" s="29" customFormat="1" ht="20.100000000000001" customHeight="1">
      <c r="B13" s="38"/>
      <c r="C13" s="68"/>
      <c r="D13" s="159"/>
      <c r="E13" s="151"/>
      <c r="F13" s="151"/>
      <c r="G13" s="155"/>
      <c r="H13" s="155"/>
      <c r="I13" s="156"/>
      <c r="J13" s="156"/>
      <c r="K13" s="156"/>
      <c r="L13" s="156"/>
      <c r="M13" s="156"/>
      <c r="N13" s="156"/>
      <c r="O13" s="156"/>
      <c r="P13" s="156"/>
      <c r="Q13" s="157"/>
      <c r="R13" s="32" t="s">
        <v>8</v>
      </c>
      <c r="S13" s="39" t="s">
        <v>67</v>
      </c>
      <c r="T13" s="39" t="s">
        <v>67</v>
      </c>
      <c r="U13" s="39" t="s">
        <v>67</v>
      </c>
      <c r="V13" s="39" t="s">
        <v>67</v>
      </c>
      <c r="W13" s="40"/>
      <c r="X13" s="41"/>
      <c r="Y13" s="42"/>
    </row>
    <row r="14" spans="2:25" s="29" customFormat="1" ht="31.5" customHeight="1" thickBot="1">
      <c r="B14" s="75" t="s">
        <v>26</v>
      </c>
      <c r="C14" s="69" t="s">
        <v>25</v>
      </c>
      <c r="D14" s="43" t="s">
        <v>10</v>
      </c>
      <c r="E14" s="44"/>
      <c r="F14" s="45"/>
      <c r="G14" s="20"/>
      <c r="H14" s="21">
        <v>156</v>
      </c>
      <c r="I14" s="21">
        <v>165</v>
      </c>
      <c r="J14" s="21">
        <v>185</v>
      </c>
      <c r="K14" s="21">
        <v>188</v>
      </c>
      <c r="L14" s="21">
        <v>193</v>
      </c>
      <c r="M14" s="21">
        <v>195</v>
      </c>
      <c r="N14" s="21">
        <v>202</v>
      </c>
      <c r="O14" s="21">
        <v>205</v>
      </c>
      <c r="P14" s="21">
        <v>212</v>
      </c>
      <c r="Q14" s="21">
        <v>218</v>
      </c>
      <c r="R14" s="46"/>
      <c r="S14" s="46"/>
      <c r="T14" s="47">
        <v>-0.01</v>
      </c>
      <c r="U14" s="47">
        <v>-0.03</v>
      </c>
      <c r="V14" s="47">
        <v>-0.05</v>
      </c>
      <c r="W14" s="48"/>
      <c r="X14" s="48" t="s">
        <v>2</v>
      </c>
      <c r="Y14" s="49" t="s">
        <v>3</v>
      </c>
    </row>
    <row r="15" spans="2:25" s="50" customFormat="1" ht="34.950000000000003" customHeight="1" thickTop="1">
      <c r="B15" s="106" t="s">
        <v>28</v>
      </c>
      <c r="C15" s="107" t="s">
        <v>24</v>
      </c>
      <c r="D15" s="108" t="s">
        <v>69</v>
      </c>
      <c r="E15" s="76"/>
      <c r="F15" s="76"/>
      <c r="G15" s="77"/>
      <c r="H15" s="123"/>
      <c r="I15" s="123"/>
      <c r="J15" s="123"/>
      <c r="K15" s="123"/>
      <c r="L15" s="123"/>
      <c r="M15" s="123"/>
      <c r="N15" s="123"/>
      <c r="O15" s="123"/>
      <c r="P15" s="124"/>
      <c r="Q15" s="124"/>
      <c r="R15" s="142">
        <v>1099.99</v>
      </c>
      <c r="S15" s="133">
        <v>482.44</v>
      </c>
      <c r="T15" s="133">
        <f>S15*0.99</f>
        <v>477.61559999999997</v>
      </c>
      <c r="U15" s="133">
        <f>S15*0.97</f>
        <v>467.96679999999998</v>
      </c>
      <c r="V15" s="134">
        <f>S15*0.95</f>
        <v>458.31799999999998</v>
      </c>
      <c r="W15" s="78">
        <f>SUM(H15:Q15)</f>
        <v>0</v>
      </c>
      <c r="X15" s="79">
        <f>S15</f>
        <v>482.44</v>
      </c>
      <c r="Y15" s="80">
        <f>W15*X15</f>
        <v>0</v>
      </c>
    </row>
    <row r="16" spans="2:25" s="50" customFormat="1" ht="34.950000000000003" customHeight="1">
      <c r="B16" s="106" t="s">
        <v>29</v>
      </c>
      <c r="C16" s="107" t="s">
        <v>24</v>
      </c>
      <c r="D16" s="108" t="s">
        <v>70</v>
      </c>
      <c r="E16" s="81"/>
      <c r="F16" s="81"/>
      <c r="G16" s="82"/>
      <c r="H16" s="125"/>
      <c r="I16" s="125"/>
      <c r="J16" s="126"/>
      <c r="K16" s="125"/>
      <c r="L16" s="125"/>
      <c r="M16" s="126"/>
      <c r="N16" s="126"/>
      <c r="O16" s="126"/>
      <c r="P16" s="126"/>
      <c r="Q16" s="125"/>
      <c r="R16" s="143">
        <v>1099.99</v>
      </c>
      <c r="S16" s="133">
        <v>482.44</v>
      </c>
      <c r="T16" s="133">
        <f t="shared" ref="T16:T25" si="0">S16*0.99</f>
        <v>477.61559999999997</v>
      </c>
      <c r="U16" s="133">
        <f t="shared" ref="U16:U18" si="1">S16*0.97</f>
        <v>467.96679999999998</v>
      </c>
      <c r="V16" s="134">
        <f t="shared" ref="V16:V18" si="2">S16*0.95</f>
        <v>458.31799999999998</v>
      </c>
      <c r="W16" s="83">
        <f>SUM(H16:Q16)</f>
        <v>0</v>
      </c>
      <c r="X16" s="84">
        <f t="shared" ref="X16:X43" si="3">S16</f>
        <v>482.44</v>
      </c>
      <c r="Y16" s="51">
        <f t="shared" ref="Y16:Y33" si="4">W16*X16</f>
        <v>0</v>
      </c>
    </row>
    <row r="17" spans="2:25" s="50" customFormat="1" ht="34.950000000000003" customHeight="1">
      <c r="B17" s="106" t="s">
        <v>30</v>
      </c>
      <c r="C17" s="107" t="s">
        <v>24</v>
      </c>
      <c r="D17" s="108" t="s">
        <v>71</v>
      </c>
      <c r="E17" s="81"/>
      <c r="F17" s="81"/>
      <c r="G17" s="82"/>
      <c r="H17" s="125"/>
      <c r="I17" s="125"/>
      <c r="J17" s="125"/>
      <c r="K17" s="126"/>
      <c r="L17" s="126"/>
      <c r="M17" s="125"/>
      <c r="N17" s="125"/>
      <c r="O17" s="125"/>
      <c r="P17" s="125"/>
      <c r="Q17" s="125"/>
      <c r="R17" s="143">
        <v>1099.99</v>
      </c>
      <c r="S17" s="133">
        <v>482.44</v>
      </c>
      <c r="T17" s="133">
        <f t="shared" si="0"/>
        <v>477.61559999999997</v>
      </c>
      <c r="U17" s="133">
        <f t="shared" si="1"/>
        <v>467.96679999999998</v>
      </c>
      <c r="V17" s="134">
        <f t="shared" si="2"/>
        <v>458.31799999999998</v>
      </c>
      <c r="W17" s="83">
        <f>SUM(H17:Q17)</f>
        <v>0</v>
      </c>
      <c r="X17" s="84">
        <f t="shared" si="3"/>
        <v>482.44</v>
      </c>
      <c r="Y17" s="51">
        <f t="shared" si="4"/>
        <v>0</v>
      </c>
    </row>
    <row r="18" spans="2:25" s="50" customFormat="1" ht="34.950000000000003" customHeight="1">
      <c r="B18" s="106" t="s">
        <v>31</v>
      </c>
      <c r="C18" s="107" t="s">
        <v>24</v>
      </c>
      <c r="D18" s="108" t="s">
        <v>72</v>
      </c>
      <c r="E18" s="81"/>
      <c r="F18" s="81"/>
      <c r="G18" s="82"/>
      <c r="H18" s="126"/>
      <c r="I18" s="126"/>
      <c r="J18" s="125"/>
      <c r="K18" s="125"/>
      <c r="L18" s="125"/>
      <c r="M18" s="125"/>
      <c r="N18" s="125"/>
      <c r="O18" s="125"/>
      <c r="P18" s="125"/>
      <c r="Q18" s="125"/>
      <c r="R18" s="143">
        <v>1099.99</v>
      </c>
      <c r="S18" s="133">
        <v>482.44</v>
      </c>
      <c r="T18" s="133">
        <f t="shared" si="0"/>
        <v>477.61559999999997</v>
      </c>
      <c r="U18" s="133">
        <f t="shared" si="1"/>
        <v>467.96679999999998</v>
      </c>
      <c r="V18" s="134">
        <f t="shared" si="2"/>
        <v>458.31799999999998</v>
      </c>
      <c r="W18" s="83">
        <f>SUM(H18:Q18)</f>
        <v>0</v>
      </c>
      <c r="X18" s="84">
        <f t="shared" si="3"/>
        <v>482.44</v>
      </c>
      <c r="Y18" s="51">
        <f t="shared" si="4"/>
        <v>0</v>
      </c>
    </row>
    <row r="19" spans="2:25" s="50" customFormat="1" ht="34.950000000000003" customHeight="1">
      <c r="B19" s="109"/>
      <c r="C19" s="93"/>
      <c r="D19" s="110" t="s">
        <v>14</v>
      </c>
      <c r="E19" s="85"/>
      <c r="F19" s="85"/>
      <c r="G19" s="86"/>
      <c r="H19" s="86"/>
      <c r="I19" s="86"/>
      <c r="J19" s="86"/>
      <c r="K19" s="87">
        <v>149</v>
      </c>
      <c r="L19" s="87">
        <v>156</v>
      </c>
      <c r="M19" s="87">
        <v>165</v>
      </c>
      <c r="N19" s="86">
        <v>171</v>
      </c>
      <c r="O19" s="87">
        <v>178</v>
      </c>
      <c r="P19" s="87">
        <v>183</v>
      </c>
      <c r="Q19" s="87">
        <v>188</v>
      </c>
      <c r="R19" s="144"/>
      <c r="S19" s="135"/>
      <c r="T19" s="135"/>
      <c r="U19" s="135"/>
      <c r="V19" s="135"/>
      <c r="W19" s="88"/>
      <c r="X19" s="88"/>
      <c r="Y19" s="52"/>
    </row>
    <row r="20" spans="2:25" s="50" customFormat="1" ht="34.950000000000003" customHeight="1">
      <c r="B20" s="106" t="s">
        <v>32</v>
      </c>
      <c r="C20" s="107" t="s">
        <v>24</v>
      </c>
      <c r="D20" s="108" t="s">
        <v>73</v>
      </c>
      <c r="E20" s="85"/>
      <c r="F20" s="85"/>
      <c r="G20" s="89"/>
      <c r="H20" s="89"/>
      <c r="I20" s="89"/>
      <c r="J20" s="89"/>
      <c r="K20" s="125"/>
      <c r="L20" s="125"/>
      <c r="M20" s="125"/>
      <c r="N20" s="125"/>
      <c r="O20" s="125"/>
      <c r="P20" s="126"/>
      <c r="Q20" s="126"/>
      <c r="R20" s="143">
        <v>999.99</v>
      </c>
      <c r="S20" s="136">
        <v>438.56</v>
      </c>
      <c r="T20" s="133">
        <f t="shared" si="0"/>
        <v>434.17439999999999</v>
      </c>
      <c r="U20" s="133">
        <f t="shared" ref="U20:U23" si="5">S20*0.97</f>
        <v>425.40319999999997</v>
      </c>
      <c r="V20" s="134">
        <f t="shared" ref="V20:V23" si="6">S20*0.95</f>
        <v>416.63200000000001</v>
      </c>
      <c r="W20" s="83">
        <f>SUM(K20:Q20)</f>
        <v>0</v>
      </c>
      <c r="X20" s="84">
        <f t="shared" si="3"/>
        <v>438.56</v>
      </c>
      <c r="Y20" s="51">
        <f t="shared" si="4"/>
        <v>0</v>
      </c>
    </row>
    <row r="21" spans="2:25" s="50" customFormat="1" ht="34.950000000000003" customHeight="1">
      <c r="B21" s="106" t="s">
        <v>33</v>
      </c>
      <c r="C21" s="107" t="s">
        <v>24</v>
      </c>
      <c r="D21" s="108" t="s">
        <v>75</v>
      </c>
      <c r="E21" s="85"/>
      <c r="F21" s="85"/>
      <c r="G21" s="89"/>
      <c r="H21" s="89"/>
      <c r="I21" s="89"/>
      <c r="J21" s="89"/>
      <c r="K21" s="125"/>
      <c r="L21" s="126"/>
      <c r="M21" s="126"/>
      <c r="N21" s="125"/>
      <c r="O21" s="125"/>
      <c r="P21" s="125"/>
      <c r="Q21" s="125"/>
      <c r="R21" s="143">
        <v>999.99</v>
      </c>
      <c r="S21" s="136">
        <v>438.56</v>
      </c>
      <c r="T21" s="133">
        <f t="shared" si="0"/>
        <v>434.17439999999999</v>
      </c>
      <c r="U21" s="133">
        <f t="shared" si="5"/>
        <v>425.40319999999997</v>
      </c>
      <c r="V21" s="134">
        <f t="shared" si="6"/>
        <v>416.63200000000001</v>
      </c>
      <c r="W21" s="83">
        <f>SUM(K21:Q21)</f>
        <v>0</v>
      </c>
      <c r="X21" s="84">
        <f t="shared" si="3"/>
        <v>438.56</v>
      </c>
      <c r="Y21" s="51">
        <f t="shared" si="4"/>
        <v>0</v>
      </c>
    </row>
    <row r="22" spans="2:25" s="50" customFormat="1" ht="34.950000000000003" customHeight="1">
      <c r="B22" s="106" t="s">
        <v>34</v>
      </c>
      <c r="C22" s="107" t="s">
        <v>24</v>
      </c>
      <c r="D22" s="108" t="s">
        <v>74</v>
      </c>
      <c r="E22" s="85"/>
      <c r="F22" s="85"/>
      <c r="G22" s="89"/>
      <c r="H22" s="89"/>
      <c r="I22" s="89"/>
      <c r="J22" s="89"/>
      <c r="K22" s="125"/>
      <c r="L22" s="125"/>
      <c r="M22" s="125"/>
      <c r="N22" s="125"/>
      <c r="O22" s="126"/>
      <c r="P22" s="126"/>
      <c r="Q22" s="126"/>
      <c r="R22" s="143">
        <v>649.99</v>
      </c>
      <c r="S22" s="136">
        <v>285.04000000000002</v>
      </c>
      <c r="T22" s="133">
        <f t="shared" si="0"/>
        <v>282.18960000000004</v>
      </c>
      <c r="U22" s="133">
        <f t="shared" si="5"/>
        <v>276.48880000000003</v>
      </c>
      <c r="V22" s="134">
        <f t="shared" si="6"/>
        <v>270.78800000000001</v>
      </c>
      <c r="W22" s="83">
        <f>SUM(K22:Q22)</f>
        <v>0</v>
      </c>
      <c r="X22" s="84">
        <f t="shared" si="3"/>
        <v>285.04000000000002</v>
      </c>
      <c r="Y22" s="51">
        <f t="shared" si="4"/>
        <v>0</v>
      </c>
    </row>
    <row r="23" spans="2:25" s="50" customFormat="1" ht="34.950000000000003" customHeight="1">
      <c r="B23" s="106" t="s">
        <v>35</v>
      </c>
      <c r="C23" s="107" t="s">
        <v>24</v>
      </c>
      <c r="D23" s="108" t="s">
        <v>76</v>
      </c>
      <c r="E23" s="85"/>
      <c r="F23" s="85"/>
      <c r="G23" s="86"/>
      <c r="H23" s="86"/>
      <c r="I23" s="86"/>
      <c r="J23" s="86"/>
      <c r="K23" s="126"/>
      <c r="L23" s="125"/>
      <c r="M23" s="125"/>
      <c r="N23" s="125"/>
      <c r="O23" s="125"/>
      <c r="P23" s="125"/>
      <c r="Q23" s="125"/>
      <c r="R23" s="143">
        <v>649.99</v>
      </c>
      <c r="S23" s="136">
        <v>285.04000000000002</v>
      </c>
      <c r="T23" s="133">
        <f t="shared" si="0"/>
        <v>282.18960000000004</v>
      </c>
      <c r="U23" s="133">
        <f t="shared" si="5"/>
        <v>276.48880000000003</v>
      </c>
      <c r="V23" s="134">
        <f t="shared" si="6"/>
        <v>270.78800000000001</v>
      </c>
      <c r="W23" s="83">
        <f>SUM(K23:Q23)</f>
        <v>0</v>
      </c>
      <c r="X23" s="84">
        <f t="shared" si="3"/>
        <v>285.04000000000002</v>
      </c>
      <c r="Y23" s="51">
        <f t="shared" si="4"/>
        <v>0</v>
      </c>
    </row>
    <row r="24" spans="2:25" s="50" customFormat="1" ht="34.950000000000003" customHeight="1">
      <c r="B24" s="111"/>
      <c r="C24" s="112"/>
      <c r="D24" s="110" t="s">
        <v>15</v>
      </c>
      <c r="E24" s="85"/>
      <c r="F24" s="85"/>
      <c r="G24" s="89"/>
      <c r="H24" s="89"/>
      <c r="I24" s="90"/>
      <c r="J24" s="87">
        <v>122</v>
      </c>
      <c r="K24" s="87">
        <v>129</v>
      </c>
      <c r="L24" s="87">
        <v>136</v>
      </c>
      <c r="M24" s="87">
        <v>143</v>
      </c>
      <c r="N24" s="87">
        <v>150</v>
      </c>
      <c r="O24" s="87">
        <v>157</v>
      </c>
      <c r="P24" s="87">
        <v>164</v>
      </c>
      <c r="Q24" s="87">
        <v>171</v>
      </c>
      <c r="R24" s="144"/>
      <c r="S24" s="135"/>
      <c r="T24" s="135"/>
      <c r="U24" s="135"/>
      <c r="V24" s="135"/>
      <c r="W24" s="88"/>
      <c r="X24" s="88"/>
      <c r="Y24" s="52"/>
    </row>
    <row r="25" spans="2:25" s="50" customFormat="1" ht="34.950000000000003" customHeight="1">
      <c r="B25" s="106" t="s">
        <v>36</v>
      </c>
      <c r="C25" s="107" t="s">
        <v>24</v>
      </c>
      <c r="D25" s="108" t="s">
        <v>17</v>
      </c>
      <c r="E25" s="85"/>
      <c r="F25" s="85"/>
      <c r="G25" s="89"/>
      <c r="H25" s="89"/>
      <c r="I25" s="90"/>
      <c r="J25" s="125"/>
      <c r="K25" s="125"/>
      <c r="L25" s="126"/>
      <c r="M25" s="126"/>
      <c r="N25" s="126"/>
      <c r="O25" s="126"/>
      <c r="P25" s="126"/>
      <c r="Q25" s="126"/>
      <c r="R25" s="145">
        <v>449.99</v>
      </c>
      <c r="S25" s="137">
        <v>197.36</v>
      </c>
      <c r="T25" s="133">
        <f t="shared" si="0"/>
        <v>195.38640000000001</v>
      </c>
      <c r="U25" s="133">
        <f t="shared" ref="U25" si="7">S25*0.97</f>
        <v>191.4392</v>
      </c>
      <c r="V25" s="134">
        <f t="shared" ref="V25" si="8">S25*0.95</f>
        <v>187.49199999999999</v>
      </c>
      <c r="W25" s="83">
        <f>SUM(J25:Q25)</f>
        <v>0</v>
      </c>
      <c r="X25" s="84">
        <f t="shared" si="3"/>
        <v>197.36</v>
      </c>
      <c r="Y25" s="51">
        <f t="shared" si="4"/>
        <v>0</v>
      </c>
    </row>
    <row r="26" spans="2:25" s="50" customFormat="1" ht="34.950000000000003" customHeight="1">
      <c r="B26" s="106"/>
      <c r="C26" s="81"/>
      <c r="D26" s="108"/>
      <c r="E26" s="85"/>
      <c r="F26" s="85"/>
      <c r="G26" s="89"/>
      <c r="H26" s="89"/>
      <c r="I26" s="90"/>
      <c r="J26" s="87">
        <v>121</v>
      </c>
      <c r="K26" s="87">
        <v>128</v>
      </c>
      <c r="L26" s="87">
        <v>135</v>
      </c>
      <c r="M26" s="87">
        <v>142</v>
      </c>
      <c r="N26" s="87">
        <v>149</v>
      </c>
      <c r="O26" s="87">
        <v>157</v>
      </c>
      <c r="P26" s="87">
        <v>164</v>
      </c>
      <c r="Q26" s="87">
        <v>171</v>
      </c>
      <c r="R26" s="146"/>
      <c r="S26" s="135"/>
      <c r="T26" s="135"/>
      <c r="U26" s="135"/>
      <c r="V26" s="135"/>
      <c r="W26" s="88"/>
      <c r="X26" s="88"/>
      <c r="Y26" s="52"/>
    </row>
    <row r="27" spans="2:25" s="50" customFormat="1" ht="34.950000000000003" customHeight="1">
      <c r="B27" s="106" t="s">
        <v>37</v>
      </c>
      <c r="C27" s="107" t="s">
        <v>24</v>
      </c>
      <c r="D27" s="108" t="s">
        <v>18</v>
      </c>
      <c r="E27" s="85"/>
      <c r="F27" s="85"/>
      <c r="G27" s="89"/>
      <c r="H27" s="89"/>
      <c r="I27" s="90"/>
      <c r="J27" s="126"/>
      <c r="K27" s="126"/>
      <c r="L27" s="126"/>
      <c r="M27" s="126"/>
      <c r="N27" s="126"/>
      <c r="O27" s="125"/>
      <c r="P27" s="125"/>
      <c r="Q27" s="125"/>
      <c r="R27" s="145">
        <v>449.99</v>
      </c>
      <c r="S27" s="137">
        <v>197.36</v>
      </c>
      <c r="T27" s="133">
        <f t="shared" ref="T27" si="9">S27*0.99</f>
        <v>195.38640000000001</v>
      </c>
      <c r="U27" s="133">
        <f t="shared" ref="U27" si="10">S27*0.97</f>
        <v>191.4392</v>
      </c>
      <c r="V27" s="134">
        <f t="shared" ref="V27" si="11">S27*0.95</f>
        <v>187.49199999999999</v>
      </c>
      <c r="W27" s="83">
        <f>SUM(J27:Q27)</f>
        <v>0</v>
      </c>
      <c r="X27" s="84">
        <f t="shared" si="3"/>
        <v>197.36</v>
      </c>
      <c r="Y27" s="51">
        <f t="shared" si="4"/>
        <v>0</v>
      </c>
    </row>
    <row r="28" spans="2:25" s="50" customFormat="1" ht="34.950000000000003" customHeight="1">
      <c r="B28" s="113"/>
      <c r="C28" s="81"/>
      <c r="D28" s="114"/>
      <c r="E28" s="85"/>
      <c r="F28" s="85"/>
      <c r="G28" s="89"/>
      <c r="H28" s="89"/>
      <c r="I28" s="89"/>
      <c r="J28" s="89"/>
      <c r="K28" s="89"/>
      <c r="L28" s="87">
        <v>100</v>
      </c>
      <c r="M28" s="87">
        <v>110</v>
      </c>
      <c r="N28" s="87">
        <v>120</v>
      </c>
      <c r="O28" s="87">
        <v>130</v>
      </c>
      <c r="P28" s="87">
        <v>140</v>
      </c>
      <c r="Q28" s="87">
        <v>150</v>
      </c>
      <c r="R28" s="146"/>
      <c r="S28" s="135"/>
      <c r="T28" s="135"/>
      <c r="U28" s="135"/>
      <c r="V28" s="135"/>
      <c r="W28" s="88"/>
      <c r="X28" s="88"/>
      <c r="Y28" s="52"/>
    </row>
    <row r="29" spans="2:25" s="50" customFormat="1" ht="34.950000000000003" customHeight="1">
      <c r="B29" s="106" t="s">
        <v>44</v>
      </c>
      <c r="C29" s="107" t="s">
        <v>24</v>
      </c>
      <c r="D29" s="108" t="s">
        <v>46</v>
      </c>
      <c r="E29" s="85"/>
      <c r="F29" s="85"/>
      <c r="G29" s="89"/>
      <c r="H29" s="89"/>
      <c r="I29" s="89"/>
      <c r="J29" s="89"/>
      <c r="K29" s="89"/>
      <c r="L29" s="126"/>
      <c r="M29" s="126"/>
      <c r="N29" s="126"/>
      <c r="O29" s="126"/>
      <c r="P29" s="126"/>
      <c r="Q29" s="126"/>
      <c r="R29" s="145">
        <v>379.99</v>
      </c>
      <c r="S29" s="137">
        <v>167.44</v>
      </c>
      <c r="T29" s="133">
        <f t="shared" ref="T29:T30" si="12">S29*0.99</f>
        <v>165.76560000000001</v>
      </c>
      <c r="U29" s="133">
        <f t="shared" ref="U29:U30" si="13">S29*0.97</f>
        <v>162.41679999999999</v>
      </c>
      <c r="V29" s="134">
        <f t="shared" ref="V29:V30" si="14">S29*0.95</f>
        <v>159.06799999999998</v>
      </c>
      <c r="W29" s="83">
        <f>SUM(G29:Q29)</f>
        <v>0</v>
      </c>
      <c r="X29" s="84">
        <f t="shared" si="3"/>
        <v>167.44</v>
      </c>
      <c r="Y29" s="51">
        <f t="shared" si="4"/>
        <v>0</v>
      </c>
    </row>
    <row r="30" spans="2:25" s="50" customFormat="1" ht="34.950000000000003" customHeight="1">
      <c r="B30" s="106" t="s">
        <v>45</v>
      </c>
      <c r="C30" s="107" t="s">
        <v>24</v>
      </c>
      <c r="D30" s="108" t="s">
        <v>47</v>
      </c>
      <c r="E30" s="85"/>
      <c r="F30" s="85"/>
      <c r="G30" s="89"/>
      <c r="H30" s="89"/>
      <c r="I30" s="89"/>
      <c r="J30" s="89"/>
      <c r="K30" s="89"/>
      <c r="L30" s="126"/>
      <c r="M30" s="126"/>
      <c r="N30" s="126"/>
      <c r="O30" s="126"/>
      <c r="P30" s="126"/>
      <c r="Q30" s="126"/>
      <c r="R30" s="145">
        <v>349.99</v>
      </c>
      <c r="S30" s="137">
        <v>152.24</v>
      </c>
      <c r="T30" s="133">
        <f t="shared" si="12"/>
        <v>150.7176</v>
      </c>
      <c r="U30" s="133">
        <f t="shared" si="13"/>
        <v>147.6728</v>
      </c>
      <c r="V30" s="134">
        <f t="shared" si="14"/>
        <v>144.62800000000001</v>
      </c>
      <c r="W30" s="83">
        <f>SUM(G30:Q30)</f>
        <v>0</v>
      </c>
      <c r="X30" s="84">
        <f t="shared" si="3"/>
        <v>152.24</v>
      </c>
      <c r="Y30" s="51">
        <f t="shared" si="4"/>
        <v>0</v>
      </c>
    </row>
    <row r="31" spans="2:25" s="50" customFormat="1" ht="34.950000000000003" customHeight="1">
      <c r="B31" s="115"/>
      <c r="C31" s="188"/>
      <c r="D31" s="110" t="s">
        <v>16</v>
      </c>
      <c r="E31" s="85"/>
      <c r="F31" s="85"/>
      <c r="G31" s="87">
        <v>155</v>
      </c>
      <c r="H31" s="87">
        <v>158</v>
      </c>
      <c r="I31" s="87">
        <v>160</v>
      </c>
      <c r="J31" s="87">
        <v>165</v>
      </c>
      <c r="K31" s="87">
        <v>166</v>
      </c>
      <c r="L31" s="87">
        <v>170</v>
      </c>
      <c r="M31" s="87">
        <v>174</v>
      </c>
      <c r="N31" s="87">
        <v>175</v>
      </c>
      <c r="O31" s="87">
        <v>180</v>
      </c>
      <c r="P31" s="87">
        <v>182</v>
      </c>
      <c r="Q31" s="87">
        <v>185</v>
      </c>
      <c r="R31" s="146"/>
      <c r="S31" s="135"/>
      <c r="T31" s="135"/>
      <c r="U31" s="135"/>
      <c r="V31" s="135"/>
      <c r="W31" s="88"/>
      <c r="X31" s="88"/>
      <c r="Y31" s="52"/>
    </row>
    <row r="32" spans="2:25" s="50" customFormat="1" ht="34.950000000000003" customHeight="1">
      <c r="B32" s="106" t="s">
        <v>38</v>
      </c>
      <c r="C32" s="107" t="s">
        <v>24</v>
      </c>
      <c r="D32" s="108" t="s">
        <v>39</v>
      </c>
      <c r="E32" s="85"/>
      <c r="F32" s="85"/>
      <c r="G32" s="125"/>
      <c r="H32" s="125"/>
      <c r="I32" s="125"/>
      <c r="J32" s="125"/>
      <c r="K32" s="125"/>
      <c r="L32" s="126"/>
      <c r="M32" s="125"/>
      <c r="N32" s="126"/>
      <c r="O32" s="126"/>
      <c r="P32" s="125"/>
      <c r="Q32" s="126"/>
      <c r="R32" s="145">
        <v>949.99</v>
      </c>
      <c r="S32" s="137">
        <v>416.68</v>
      </c>
      <c r="T32" s="133">
        <f t="shared" ref="T32:T34" si="15">S32*0.99</f>
        <v>412.51319999999998</v>
      </c>
      <c r="U32" s="133">
        <f t="shared" ref="U32:U34" si="16">S32*0.97</f>
        <v>404.17959999999999</v>
      </c>
      <c r="V32" s="134">
        <f t="shared" ref="V32:V34" si="17">S32*0.95</f>
        <v>395.846</v>
      </c>
      <c r="W32" s="83">
        <f>SUM(K32:Q32)</f>
        <v>0</v>
      </c>
      <c r="X32" s="84">
        <f t="shared" si="3"/>
        <v>416.68</v>
      </c>
      <c r="Y32" s="51">
        <f t="shared" si="4"/>
        <v>0</v>
      </c>
    </row>
    <row r="33" spans="2:37" s="50" customFormat="1" ht="34.950000000000003" customHeight="1">
      <c r="B33" s="106" t="s">
        <v>40</v>
      </c>
      <c r="C33" s="107" t="s">
        <v>24</v>
      </c>
      <c r="D33" s="108" t="s">
        <v>41</v>
      </c>
      <c r="E33" s="85"/>
      <c r="F33" s="85"/>
      <c r="G33" s="125"/>
      <c r="H33" s="125"/>
      <c r="I33" s="126"/>
      <c r="J33" s="126"/>
      <c r="K33" s="125"/>
      <c r="L33" s="126"/>
      <c r="M33" s="125"/>
      <c r="N33" s="126"/>
      <c r="O33" s="126"/>
      <c r="P33" s="125"/>
      <c r="Q33" s="125"/>
      <c r="R33" s="145">
        <v>949.99</v>
      </c>
      <c r="S33" s="137">
        <v>416.68</v>
      </c>
      <c r="T33" s="133">
        <f t="shared" si="15"/>
        <v>412.51319999999998</v>
      </c>
      <c r="U33" s="133">
        <f t="shared" si="16"/>
        <v>404.17959999999999</v>
      </c>
      <c r="V33" s="134">
        <f t="shared" si="17"/>
        <v>395.846</v>
      </c>
      <c r="W33" s="83">
        <f>SUM(K33:Q33)</f>
        <v>0</v>
      </c>
      <c r="X33" s="84">
        <f t="shared" si="3"/>
        <v>416.68</v>
      </c>
      <c r="Y33" s="51">
        <f t="shared" si="4"/>
        <v>0</v>
      </c>
    </row>
    <row r="34" spans="2:37" s="50" customFormat="1" ht="34.950000000000003" customHeight="1">
      <c r="B34" s="106" t="s">
        <v>42</v>
      </c>
      <c r="C34" s="107" t="s">
        <v>24</v>
      </c>
      <c r="D34" s="108" t="s">
        <v>43</v>
      </c>
      <c r="E34" s="85"/>
      <c r="F34" s="85"/>
      <c r="G34" s="126"/>
      <c r="H34" s="125"/>
      <c r="I34" s="126"/>
      <c r="J34" s="126"/>
      <c r="K34" s="125"/>
      <c r="L34" s="126"/>
      <c r="M34" s="125"/>
      <c r="N34" s="125"/>
      <c r="O34" s="125"/>
      <c r="P34" s="125"/>
      <c r="Q34" s="125"/>
      <c r="R34" s="145">
        <v>949.99</v>
      </c>
      <c r="S34" s="137">
        <v>416.68</v>
      </c>
      <c r="T34" s="133">
        <f t="shared" si="15"/>
        <v>412.51319999999998</v>
      </c>
      <c r="U34" s="133">
        <f t="shared" si="16"/>
        <v>404.17959999999999</v>
      </c>
      <c r="V34" s="134">
        <f t="shared" si="17"/>
        <v>395.846</v>
      </c>
      <c r="W34" s="83">
        <f>SUM(K34:Q34)</f>
        <v>0</v>
      </c>
      <c r="X34" s="84">
        <f t="shared" si="3"/>
        <v>416.68</v>
      </c>
      <c r="Y34" s="51">
        <f>W34*X34</f>
        <v>0</v>
      </c>
    </row>
    <row r="35" spans="2:37" s="53" customFormat="1" ht="34.950000000000003" customHeight="1">
      <c r="B35" s="116"/>
      <c r="C35" s="189"/>
      <c r="D35" s="117" t="s">
        <v>11</v>
      </c>
      <c r="F35" s="50"/>
      <c r="G35" s="91"/>
      <c r="H35" s="91"/>
      <c r="I35" s="91"/>
      <c r="J35" s="91"/>
      <c r="K35" s="91"/>
      <c r="L35" s="22"/>
      <c r="M35" s="22"/>
      <c r="N35" s="22"/>
      <c r="O35" s="22"/>
      <c r="P35" s="22"/>
      <c r="Q35" s="22"/>
      <c r="R35" s="146"/>
      <c r="S35" s="135"/>
      <c r="T35" s="135"/>
      <c r="U35" s="135"/>
      <c r="V35" s="135"/>
      <c r="W35" s="22"/>
      <c r="X35" s="22"/>
      <c r="Y35" s="52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2:37" s="53" customFormat="1" ht="34.950000000000003" customHeight="1">
      <c r="B36" s="118" t="s">
        <v>48</v>
      </c>
      <c r="C36" s="127"/>
      <c r="D36" s="119" t="s">
        <v>56</v>
      </c>
      <c r="E36" s="92"/>
      <c r="F36" s="93"/>
      <c r="G36" s="94"/>
      <c r="H36" s="94"/>
      <c r="I36" s="94"/>
      <c r="J36" s="94"/>
      <c r="K36" s="95"/>
      <c r="L36" s="95"/>
      <c r="M36" s="95"/>
      <c r="N36" s="95"/>
      <c r="O36" s="95"/>
      <c r="P36" s="95"/>
      <c r="Q36" s="96"/>
      <c r="R36" s="147">
        <v>399.99</v>
      </c>
      <c r="S36" s="138">
        <v>182.92</v>
      </c>
      <c r="T36" s="133">
        <f t="shared" ref="T36:T38" si="18">S36*0.99</f>
        <v>181.09079999999997</v>
      </c>
      <c r="U36" s="133">
        <f t="shared" ref="U36:U38" si="19">S36*0.97</f>
        <v>177.43239999999997</v>
      </c>
      <c r="V36" s="134">
        <f t="shared" ref="V36:V38" si="20">S36*0.95</f>
        <v>173.77399999999997</v>
      </c>
      <c r="W36" s="83">
        <f>SUM(K36:Q36)</f>
        <v>0</v>
      </c>
      <c r="X36" s="84">
        <f t="shared" si="3"/>
        <v>182.92</v>
      </c>
      <c r="Y36" s="51">
        <f t="shared" ref="Y36:Y43" si="21">W36*X36</f>
        <v>0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2:37" s="53" customFormat="1" ht="34.950000000000003" customHeight="1">
      <c r="B37" s="118" t="s">
        <v>49</v>
      </c>
      <c r="C37" s="127"/>
      <c r="D37" s="119" t="s">
        <v>57</v>
      </c>
      <c r="E37" s="92"/>
      <c r="F37" s="93"/>
      <c r="G37" s="94"/>
      <c r="H37" s="94"/>
      <c r="I37" s="94"/>
      <c r="J37" s="94"/>
      <c r="K37" s="95"/>
      <c r="L37" s="95"/>
      <c r="M37" s="95"/>
      <c r="N37" s="95"/>
      <c r="O37" s="95"/>
      <c r="P37" s="95"/>
      <c r="Q37" s="96"/>
      <c r="R37" s="145">
        <v>379.99</v>
      </c>
      <c r="S37" s="138">
        <v>173.6</v>
      </c>
      <c r="T37" s="133">
        <f t="shared" si="18"/>
        <v>171.864</v>
      </c>
      <c r="U37" s="133">
        <f t="shared" si="19"/>
        <v>168.392</v>
      </c>
      <c r="V37" s="134">
        <f t="shared" si="20"/>
        <v>164.92</v>
      </c>
      <c r="W37" s="83">
        <f t="shared" ref="W37:W43" si="22">SUM(K37:Q37)</f>
        <v>0</v>
      </c>
      <c r="X37" s="84">
        <f t="shared" si="3"/>
        <v>173.6</v>
      </c>
      <c r="Y37" s="51">
        <f t="shared" si="21"/>
        <v>0</v>
      </c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2:37" s="53" customFormat="1" ht="34.950000000000003" customHeight="1">
      <c r="B38" s="118" t="s">
        <v>50</v>
      </c>
      <c r="C38" s="127"/>
      <c r="D38" s="119" t="s">
        <v>58</v>
      </c>
      <c r="E38" s="92"/>
      <c r="F38" s="93"/>
      <c r="G38" s="94"/>
      <c r="H38" s="94"/>
      <c r="I38" s="94"/>
      <c r="J38" s="94"/>
      <c r="K38" s="95"/>
      <c r="L38" s="95"/>
      <c r="M38" s="95"/>
      <c r="N38" s="95"/>
      <c r="O38" s="95"/>
      <c r="P38" s="95"/>
      <c r="Q38" s="96"/>
      <c r="R38" s="145">
        <v>319.99</v>
      </c>
      <c r="S38" s="138">
        <v>132.44</v>
      </c>
      <c r="T38" s="133">
        <f t="shared" si="18"/>
        <v>131.1156</v>
      </c>
      <c r="U38" s="133">
        <f t="shared" si="19"/>
        <v>128.46680000000001</v>
      </c>
      <c r="V38" s="134">
        <f t="shared" si="20"/>
        <v>125.818</v>
      </c>
      <c r="W38" s="83">
        <f t="shared" si="22"/>
        <v>0</v>
      </c>
      <c r="X38" s="84">
        <f t="shared" si="3"/>
        <v>132.44</v>
      </c>
      <c r="Y38" s="51">
        <f t="shared" si="21"/>
        <v>0</v>
      </c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2:37" s="53" customFormat="1" ht="34.950000000000003" customHeight="1">
      <c r="B39" s="118" t="s">
        <v>51</v>
      </c>
      <c r="C39" s="128" t="s">
        <v>24</v>
      </c>
      <c r="D39" s="119" t="s">
        <v>59</v>
      </c>
      <c r="E39" s="92"/>
      <c r="F39" s="93"/>
      <c r="G39" s="94"/>
      <c r="H39" s="94"/>
      <c r="I39" s="94"/>
      <c r="J39" s="94"/>
      <c r="K39" s="95"/>
      <c r="L39" s="95"/>
      <c r="M39" s="95"/>
      <c r="N39" s="95"/>
      <c r="O39" s="95"/>
      <c r="P39" s="95"/>
      <c r="Q39" s="96"/>
      <c r="R39" s="145">
        <v>271.99</v>
      </c>
      <c r="S39" s="138">
        <v>130.56</v>
      </c>
      <c r="T39" s="133">
        <f t="shared" ref="T39:T43" si="23">S39*0.99</f>
        <v>129.2544</v>
      </c>
      <c r="U39" s="133">
        <f t="shared" ref="U39:U43" si="24">S39*0.97</f>
        <v>126.64319999999999</v>
      </c>
      <c r="V39" s="134">
        <f t="shared" ref="V39:V43" si="25">S39*0.95</f>
        <v>124.032</v>
      </c>
      <c r="W39" s="83">
        <f t="shared" si="22"/>
        <v>0</v>
      </c>
      <c r="X39" s="84">
        <f t="shared" si="3"/>
        <v>130.56</v>
      </c>
      <c r="Y39" s="51">
        <f t="shared" si="21"/>
        <v>0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2:37" s="53" customFormat="1" ht="34.950000000000003" customHeight="1">
      <c r="B40" s="118" t="s">
        <v>52</v>
      </c>
      <c r="C40" s="127"/>
      <c r="D40" s="119" t="s">
        <v>60</v>
      </c>
      <c r="E40" s="92"/>
      <c r="F40" s="93"/>
      <c r="G40" s="94"/>
      <c r="H40" s="94"/>
      <c r="I40" s="94"/>
      <c r="J40" s="94"/>
      <c r="K40" s="95"/>
      <c r="L40" s="95"/>
      <c r="M40" s="95"/>
      <c r="N40" s="95"/>
      <c r="O40" s="95"/>
      <c r="P40" s="95"/>
      <c r="Q40" s="96"/>
      <c r="R40" s="145">
        <v>239.99</v>
      </c>
      <c r="S40" s="138">
        <v>99.52</v>
      </c>
      <c r="T40" s="133">
        <f t="shared" si="23"/>
        <v>98.524799999999999</v>
      </c>
      <c r="U40" s="133">
        <f t="shared" si="24"/>
        <v>96.534399999999991</v>
      </c>
      <c r="V40" s="134">
        <f t="shared" si="25"/>
        <v>94.543999999999997</v>
      </c>
      <c r="W40" s="83">
        <f t="shared" si="22"/>
        <v>0</v>
      </c>
      <c r="X40" s="84">
        <f t="shared" si="3"/>
        <v>99.52</v>
      </c>
      <c r="Y40" s="51">
        <f t="shared" si="21"/>
        <v>0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2:37" s="53" customFormat="1" ht="34.950000000000003" customHeight="1">
      <c r="B41" s="118" t="s">
        <v>53</v>
      </c>
      <c r="C41" s="127"/>
      <c r="D41" s="119" t="s">
        <v>61</v>
      </c>
      <c r="E41" s="97"/>
      <c r="F41" s="98"/>
      <c r="G41" s="99"/>
      <c r="H41" s="99"/>
      <c r="I41" s="99"/>
      <c r="J41" s="99"/>
      <c r="K41" s="100"/>
      <c r="L41" s="100"/>
      <c r="M41" s="100"/>
      <c r="N41" s="100"/>
      <c r="O41" s="100"/>
      <c r="P41" s="100"/>
      <c r="Q41" s="100"/>
      <c r="R41" s="145">
        <v>179.99</v>
      </c>
      <c r="S41" s="138">
        <v>93.4</v>
      </c>
      <c r="T41" s="133">
        <f t="shared" ref="T41" si="26">S41*0.99</f>
        <v>92.466000000000008</v>
      </c>
      <c r="U41" s="133">
        <f t="shared" ref="U41" si="27">S41*0.97</f>
        <v>90.597999999999999</v>
      </c>
      <c r="V41" s="134">
        <f t="shared" ref="V41" si="28">S41*0.95</f>
        <v>88.73</v>
      </c>
      <c r="W41" s="83">
        <f t="shared" ref="W41" si="29">SUM(K41:Q41)</f>
        <v>0</v>
      </c>
      <c r="X41" s="84">
        <f t="shared" ref="X41" si="30">S41</f>
        <v>93.4</v>
      </c>
      <c r="Y41" s="51">
        <f t="shared" ref="Y41" si="31">W41*X41</f>
        <v>0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2:37" s="53" customFormat="1" ht="34.950000000000003" customHeight="1">
      <c r="B42" s="118" t="s">
        <v>54</v>
      </c>
      <c r="C42" s="127"/>
      <c r="D42" s="119" t="s">
        <v>62</v>
      </c>
      <c r="E42" s="97"/>
      <c r="F42" s="98"/>
      <c r="G42" s="99"/>
      <c r="H42" s="99"/>
      <c r="I42" s="99"/>
      <c r="J42" s="99"/>
      <c r="K42" s="100"/>
      <c r="L42" s="100"/>
      <c r="M42" s="100"/>
      <c r="N42" s="100"/>
      <c r="O42" s="100"/>
      <c r="P42" s="100"/>
      <c r="Q42" s="100"/>
      <c r="R42" s="145">
        <v>119.99</v>
      </c>
      <c r="S42" s="138">
        <v>60.44</v>
      </c>
      <c r="T42" s="133">
        <f t="shared" si="23"/>
        <v>59.835599999999999</v>
      </c>
      <c r="U42" s="133">
        <f t="shared" si="24"/>
        <v>58.626799999999996</v>
      </c>
      <c r="V42" s="134">
        <f t="shared" si="25"/>
        <v>57.417999999999992</v>
      </c>
      <c r="W42" s="83">
        <f t="shared" si="22"/>
        <v>0</v>
      </c>
      <c r="X42" s="84">
        <f t="shared" si="3"/>
        <v>60.44</v>
      </c>
      <c r="Y42" s="51">
        <f t="shared" si="21"/>
        <v>0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2:37" s="53" customFormat="1" ht="34.950000000000003" customHeight="1" thickBot="1">
      <c r="B43" s="120" t="s">
        <v>55</v>
      </c>
      <c r="C43" s="129"/>
      <c r="D43" s="121" t="s">
        <v>63</v>
      </c>
      <c r="E43" s="101"/>
      <c r="F43" s="102"/>
      <c r="G43" s="103"/>
      <c r="H43" s="103"/>
      <c r="I43" s="103"/>
      <c r="J43" s="103"/>
      <c r="K43" s="103"/>
      <c r="L43" s="102"/>
      <c r="M43" s="102"/>
      <c r="N43" s="102"/>
      <c r="O43" s="102"/>
      <c r="P43" s="102"/>
      <c r="Q43" s="122"/>
      <c r="R43" s="148">
        <v>99.99</v>
      </c>
      <c r="S43" s="139">
        <v>48.32</v>
      </c>
      <c r="T43" s="140">
        <f t="shared" si="23"/>
        <v>47.836799999999997</v>
      </c>
      <c r="U43" s="140">
        <f t="shared" si="24"/>
        <v>46.870399999999997</v>
      </c>
      <c r="V43" s="141">
        <f t="shared" si="25"/>
        <v>45.903999999999996</v>
      </c>
      <c r="W43" s="105">
        <f t="shared" si="22"/>
        <v>0</v>
      </c>
      <c r="X43" s="104">
        <f t="shared" si="3"/>
        <v>48.32</v>
      </c>
      <c r="Y43" s="54">
        <f t="shared" si="21"/>
        <v>0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2:37" s="53" customFormat="1" ht="27" customHeight="1" thickBot="1">
      <c r="B44" s="71"/>
      <c r="C44" s="71"/>
      <c r="D44" s="29"/>
      <c r="E44" s="29"/>
      <c r="F44" s="70"/>
      <c r="G44" s="29"/>
      <c r="H44" s="29"/>
      <c r="I44" s="29"/>
      <c r="J44" s="29"/>
      <c r="K44" s="29"/>
      <c r="L44" s="70"/>
      <c r="M44" s="70"/>
      <c r="N44" s="70"/>
      <c r="O44" s="70"/>
      <c r="P44" s="70"/>
      <c r="Q44" s="70"/>
      <c r="R44" s="70"/>
      <c r="S44" s="29"/>
      <c r="T44" s="70"/>
      <c r="U44" s="70"/>
      <c r="V44" s="70"/>
      <c r="W44" s="55">
        <f>SUM(W15:W43)</f>
        <v>0</v>
      </c>
      <c r="X44" s="56"/>
      <c r="Y44" s="57">
        <f>SUM(Y15:Y43)</f>
        <v>0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2:37" s="53" customFormat="1" ht="27" customHeight="1">
      <c r="B45" s="72" t="s">
        <v>19</v>
      </c>
      <c r="C45" s="72"/>
      <c r="D45" s="73"/>
      <c r="E45" s="73"/>
      <c r="F45" s="74"/>
      <c r="G45" s="73"/>
      <c r="H45" s="73"/>
      <c r="I45" s="73"/>
      <c r="J45" s="73"/>
      <c r="K45" s="73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58"/>
      <c r="X45" s="59"/>
      <c r="Y45" s="58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2:37" s="53" customFormat="1" ht="20.100000000000001" customHeight="1">
      <c r="B46" s="60"/>
      <c r="C46" s="60"/>
      <c r="F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61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2:37" s="53" customFormat="1" ht="20.100000000000001" customHeight="1">
      <c r="B47" s="60"/>
      <c r="C47" s="60"/>
      <c r="F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61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2:37" s="53" customFormat="1" ht="20.100000000000001" customHeight="1">
      <c r="B48" s="60"/>
      <c r="C48" s="60"/>
      <c r="F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61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2:37" s="53" customFormat="1" ht="20.100000000000001" customHeight="1">
      <c r="B49" s="60"/>
      <c r="C49" s="60"/>
      <c r="F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2:37" s="53" customFormat="1" ht="20.100000000000001" customHeight="1">
      <c r="B50" s="60"/>
      <c r="C50" s="60"/>
      <c r="F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2:37" s="53" customFormat="1" ht="20.100000000000001" customHeight="1">
      <c r="B51" s="60"/>
      <c r="C51" s="60"/>
      <c r="F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2:37" s="53" customFormat="1" ht="20.100000000000001" customHeight="1">
      <c r="B52" s="60"/>
      <c r="C52" s="60"/>
      <c r="F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2:37" s="53" customFormat="1" ht="20.100000000000001" customHeight="1">
      <c r="B53" s="60"/>
      <c r="C53" s="60"/>
      <c r="F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2:37" s="53" customFormat="1" ht="20.100000000000001" customHeight="1">
      <c r="B54" s="60"/>
      <c r="C54" s="60"/>
      <c r="F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2:37" s="53" customFormat="1" ht="20.100000000000001" customHeight="1">
      <c r="B55" s="60"/>
      <c r="C55" s="60"/>
      <c r="F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2:37" s="53" customFormat="1" ht="20.100000000000001" customHeight="1">
      <c r="B56" s="60"/>
      <c r="C56" s="60"/>
      <c r="F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2:37" s="53" customFormat="1" ht="20.100000000000001" customHeight="1">
      <c r="B57" s="60"/>
      <c r="C57" s="60"/>
      <c r="F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2:37" s="53" customFormat="1" ht="20.100000000000001" customHeight="1">
      <c r="B58" s="60"/>
      <c r="C58" s="60"/>
      <c r="F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2:37" s="53" customFormat="1" ht="20.100000000000001" customHeight="1">
      <c r="B59" s="60"/>
      <c r="C59" s="60"/>
      <c r="F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2:37" s="53" customFormat="1" ht="20.100000000000001" customHeight="1">
      <c r="B60" s="60"/>
      <c r="C60" s="60"/>
      <c r="F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2:37" s="53" customFormat="1" ht="20.100000000000001" customHeight="1">
      <c r="B61" s="60"/>
      <c r="C61" s="60"/>
      <c r="F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2:37" s="53" customFormat="1" ht="20.100000000000001" customHeight="1">
      <c r="B62" s="60"/>
      <c r="C62" s="60"/>
      <c r="F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2:37" s="53" customFormat="1" ht="20.100000000000001" customHeight="1">
      <c r="B63" s="60"/>
      <c r="C63" s="60"/>
      <c r="F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2:37" s="53" customFormat="1" ht="20.100000000000001" customHeight="1">
      <c r="B64" s="60"/>
      <c r="C64" s="60"/>
      <c r="F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2:37" s="53" customFormat="1" ht="20.100000000000001" customHeight="1">
      <c r="B65" s="60"/>
      <c r="C65" s="60"/>
      <c r="F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2:37" s="53" customFormat="1" ht="20.100000000000001" customHeight="1">
      <c r="B66" s="60"/>
      <c r="C66" s="60"/>
      <c r="F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2:37" s="53" customFormat="1" ht="20.100000000000001" customHeight="1">
      <c r="B67" s="60"/>
      <c r="C67" s="60"/>
      <c r="F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2:37" s="53" customFormat="1" ht="20.100000000000001" customHeight="1">
      <c r="B68" s="60"/>
      <c r="C68" s="60"/>
      <c r="F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2:37" s="53" customFormat="1" ht="20.100000000000001" customHeight="1">
      <c r="B69" s="60"/>
      <c r="C69" s="60"/>
      <c r="F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2:37" s="53" customFormat="1" ht="20.100000000000001" customHeight="1">
      <c r="B70" s="60"/>
      <c r="C70" s="60"/>
      <c r="F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2:37" s="53" customFormat="1" ht="20.100000000000001" customHeight="1">
      <c r="B71" s="60"/>
      <c r="C71" s="60"/>
      <c r="F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2:37" s="53" customFormat="1" ht="20.100000000000001" customHeight="1">
      <c r="B72" s="60"/>
      <c r="C72" s="60"/>
      <c r="F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2:37" s="53" customFormat="1" ht="20.100000000000001" customHeight="1">
      <c r="F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2:37" s="53" customFormat="1" ht="20.100000000000001" customHeight="1">
      <c r="F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2:37" s="53" customFormat="1" ht="20.100000000000001" customHeight="1">
      <c r="F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</row>
    <row r="76" spans="2:37" s="53" customFormat="1" ht="20.100000000000001" customHeight="1">
      <c r="F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</row>
    <row r="77" spans="2:37" s="53" customFormat="1" ht="20.100000000000001" customHeight="1">
      <c r="F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2:37" s="53" customFormat="1" ht="20.100000000000001" customHeight="1">
      <c r="F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</row>
    <row r="79" spans="2:37" s="53" customFormat="1" ht="20.100000000000001" customHeight="1">
      <c r="F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</row>
    <row r="80" spans="2:37" s="53" customFormat="1" ht="20.100000000000001" customHeight="1">
      <c r="F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</row>
    <row r="81" spans="6:37" s="53" customFormat="1" ht="20.100000000000001" customHeight="1">
      <c r="F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</row>
    <row r="82" spans="6:37" s="53" customFormat="1" ht="20.100000000000001" customHeight="1">
      <c r="F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</row>
    <row r="83" spans="6:37" s="53" customFormat="1" ht="20.100000000000001" customHeight="1">
      <c r="F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</row>
    <row r="84" spans="6:37" s="53" customFormat="1" ht="20.100000000000001" customHeight="1">
      <c r="F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</row>
    <row r="85" spans="6:37" s="53" customFormat="1" ht="20.100000000000001" customHeight="1">
      <c r="F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</row>
    <row r="86" spans="6:37" s="53" customFormat="1" ht="20.100000000000001" customHeight="1">
      <c r="F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</row>
    <row r="87" spans="6:37" s="53" customFormat="1" ht="20.100000000000001" customHeight="1">
      <c r="F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</row>
    <row r="88" spans="6:37" s="53" customFormat="1" ht="20.100000000000001" customHeight="1">
      <c r="F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</row>
    <row r="89" spans="6:37" s="53" customFormat="1" ht="20.100000000000001" customHeight="1">
      <c r="F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</row>
    <row r="90" spans="6:37" s="53" customFormat="1" ht="20.100000000000001" customHeight="1">
      <c r="F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</row>
    <row r="91" spans="6:37" s="53" customFormat="1" ht="20.100000000000001" customHeight="1">
      <c r="F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</row>
    <row r="92" spans="6:37" s="53" customFormat="1" ht="20.100000000000001" customHeight="1">
      <c r="F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</row>
    <row r="93" spans="6:37" s="53" customFormat="1" ht="20.100000000000001" customHeight="1">
      <c r="F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</row>
    <row r="94" spans="6:37" s="53" customFormat="1" ht="20.100000000000001" customHeight="1">
      <c r="F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</row>
    <row r="95" spans="6:37" s="53" customFormat="1" ht="20.100000000000001" customHeight="1">
      <c r="F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</row>
    <row r="96" spans="6:37" s="53" customFormat="1" ht="20.100000000000001" customHeight="1">
      <c r="F96" s="50"/>
      <c r="L96" s="50"/>
      <c r="M96" s="50"/>
      <c r="N96" s="50"/>
      <c r="O96" s="50"/>
      <c r="P96" s="50"/>
      <c r="Q96" s="50"/>
      <c r="R96" s="50"/>
      <c r="S96" s="50"/>
    </row>
    <row r="97" spans="6:19" s="6" customFormat="1" ht="20.100000000000001" customHeight="1">
      <c r="F97" s="10"/>
      <c r="L97" s="10"/>
      <c r="M97" s="10"/>
      <c r="N97" s="10"/>
      <c r="O97" s="10"/>
      <c r="P97" s="10"/>
      <c r="Q97" s="10"/>
      <c r="R97" s="10"/>
      <c r="S97" s="10"/>
    </row>
    <row r="98" spans="6:19" s="6" customFormat="1" ht="20.100000000000001" customHeight="1">
      <c r="F98" s="10"/>
      <c r="L98" s="10"/>
      <c r="M98" s="10"/>
      <c r="N98" s="10"/>
      <c r="O98" s="10"/>
      <c r="P98" s="10"/>
      <c r="Q98" s="10"/>
      <c r="R98" s="10"/>
      <c r="S98" s="10"/>
    </row>
    <row r="99" spans="6:19" s="6" customFormat="1" ht="20.100000000000001" customHeight="1">
      <c r="F99" s="10"/>
      <c r="L99" s="10"/>
      <c r="M99" s="10"/>
      <c r="N99" s="10"/>
      <c r="O99" s="10"/>
      <c r="P99" s="10"/>
      <c r="Q99" s="10"/>
      <c r="R99" s="10"/>
      <c r="S99" s="10"/>
    </row>
    <row r="100" spans="6:19" s="6" customFormat="1" ht="20.100000000000001" customHeight="1">
      <c r="F100" s="10"/>
      <c r="L100" s="10"/>
      <c r="M100" s="10"/>
      <c r="N100" s="10"/>
      <c r="O100" s="10"/>
      <c r="P100" s="10"/>
      <c r="Q100" s="10"/>
      <c r="R100" s="10"/>
      <c r="S100" s="10"/>
    </row>
    <row r="101" spans="6:19" s="6" customFormat="1" ht="20.100000000000001" customHeight="1">
      <c r="F101" s="10"/>
      <c r="L101" s="10"/>
      <c r="M101" s="10"/>
      <c r="N101" s="10"/>
      <c r="O101" s="10"/>
      <c r="P101" s="10"/>
      <c r="Q101" s="10"/>
      <c r="R101" s="10"/>
      <c r="S101" s="10"/>
    </row>
    <row r="102" spans="6:19" s="6" customFormat="1" ht="20.100000000000001" customHeight="1">
      <c r="F102" s="10"/>
      <c r="L102" s="10"/>
      <c r="M102" s="10"/>
      <c r="N102" s="10"/>
      <c r="O102" s="10"/>
      <c r="P102" s="10"/>
      <c r="Q102" s="10"/>
      <c r="R102" s="10"/>
      <c r="S102" s="10"/>
    </row>
    <row r="103" spans="6:19" s="6" customFormat="1" ht="20.100000000000001" customHeight="1">
      <c r="F103" s="10"/>
      <c r="L103" s="10"/>
      <c r="M103" s="10"/>
      <c r="N103" s="10"/>
      <c r="O103" s="10"/>
      <c r="P103" s="10"/>
      <c r="Q103" s="10"/>
      <c r="R103" s="10"/>
      <c r="S103" s="10"/>
    </row>
  </sheetData>
  <protectedRanges>
    <protectedRange password="D978" sqref="B36:C38" name="Bereich1_1_3"/>
  </protectedRanges>
  <mergeCells count="13">
    <mergeCell ref="E12:F13"/>
    <mergeCell ref="G12:Q13"/>
    <mergeCell ref="D12:D13"/>
    <mergeCell ref="R2:Y3"/>
    <mergeCell ref="R4:Y5"/>
    <mergeCell ref="R6:Y7"/>
    <mergeCell ref="S10:V10"/>
    <mergeCell ref="T11:V11"/>
    <mergeCell ref="X10:Y10"/>
    <mergeCell ref="D8:Y9"/>
    <mergeCell ref="G10:M10"/>
    <mergeCell ref="G11:M11"/>
    <mergeCell ref="W10:W11"/>
  </mergeCells>
  <phoneticPr fontId="3" type="noConversion"/>
  <hyperlinks>
    <hyperlink ref="E12" r:id="rId1" xr:uid="{CDD50CAF-AA12-4830-BCB0-72331CA18BC1}"/>
  </hyperlinks>
  <printOptions horizontalCentered="1"/>
  <pageMargins left="0" right="0" top="0" bottom="0" header="0" footer="0"/>
  <pageSetup paperSize="9" scale="43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BLIZZARD_MARKER_racing</vt:lpstr>
      <vt:lpstr>BLIZZARD_MARKER_racing!Oblast_tisku</vt:lpstr>
    </vt:vector>
  </TitlesOfParts>
  <Company>SNOW-HOW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Jonáš</dc:creator>
  <cp:lastModifiedBy>Daniel Jonáš</cp:lastModifiedBy>
  <cp:lastPrinted>2023-02-17T07:49:46Z</cp:lastPrinted>
  <dcterms:created xsi:type="dcterms:W3CDTF">2007-02-10T17:40:35Z</dcterms:created>
  <dcterms:modified xsi:type="dcterms:W3CDTF">2023-02-17T07:53:13Z</dcterms:modified>
</cp:coreProperties>
</file>